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1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zulw/Dysk Google (artur@brzyski.consulting)/01 brzyski.consulting_1/01 BADAM/[BADAM] 00 BIULETYN/[BDM] 01 DO ZROBIENIA/[BDM] Oświata 2018/"/>
    </mc:Choice>
  </mc:AlternateContent>
  <xr:revisionPtr revIDLastSave="0" documentId="8_{90ACBC0C-7383-0C47-A640-F12A9CA1EF87}" xr6:coauthVersionLast="45" xr6:coauthVersionMax="45" xr10:uidLastSave="{00000000-0000-0000-0000-000000000000}"/>
  <bookViews>
    <workbookView xWindow="0" yWindow="0" windowWidth="28800" windowHeight="18000" activeTab="5" xr2:uid="{00000000-000D-0000-FFFF-FFFF00000000}"/>
  </bookViews>
  <sheets>
    <sheet name="Poznań" sheetId="2" r:id="rId1"/>
    <sheet name="powiat poznański" sheetId="3" r:id="rId2"/>
    <sheet name="Poznań i powiat poznański" sheetId="1" r:id="rId3"/>
    <sheet name="Matura" sheetId="4" r:id="rId4"/>
    <sheet name="Języki" sheetId="5" r:id="rId5"/>
    <sheet name="Współczynnik skolaryzacji" sheetId="6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1" i="5" l="1"/>
  <c r="E11" i="5"/>
  <c r="F11" i="5"/>
  <c r="G11" i="5"/>
  <c r="H11" i="5"/>
  <c r="I11" i="5"/>
  <c r="J11" i="5"/>
  <c r="K11" i="5"/>
  <c r="L11" i="5"/>
  <c r="D16" i="5"/>
  <c r="E16" i="5"/>
  <c r="F16" i="5"/>
  <c r="G16" i="5"/>
  <c r="H16" i="5"/>
  <c r="I16" i="5"/>
  <c r="J16" i="5"/>
  <c r="K16" i="5"/>
  <c r="L16" i="5"/>
  <c r="D21" i="5"/>
  <c r="E21" i="5"/>
  <c r="F21" i="5"/>
  <c r="G21" i="5"/>
  <c r="H21" i="5"/>
  <c r="I21" i="5"/>
  <c r="J21" i="5"/>
  <c r="K21" i="5"/>
  <c r="L21" i="5"/>
  <c r="D30" i="5"/>
  <c r="E30" i="5"/>
  <c r="F30" i="5"/>
  <c r="G30" i="5"/>
  <c r="H30" i="5"/>
  <c r="I30" i="5"/>
  <c r="J30" i="5"/>
  <c r="K30" i="5"/>
  <c r="L30" i="5"/>
  <c r="D36" i="5"/>
  <c r="E36" i="5"/>
  <c r="F36" i="5"/>
  <c r="G36" i="5"/>
  <c r="H36" i="5"/>
  <c r="I36" i="5"/>
  <c r="J36" i="5"/>
  <c r="K36" i="5"/>
  <c r="L36" i="5"/>
  <c r="D42" i="5"/>
  <c r="E42" i="5"/>
  <c r="F42" i="5"/>
  <c r="G42" i="5"/>
  <c r="H42" i="5"/>
  <c r="I42" i="5"/>
  <c r="J42" i="5"/>
  <c r="K42" i="5"/>
  <c r="L42" i="5"/>
  <c r="D47" i="5"/>
  <c r="E47" i="5"/>
  <c r="F47" i="5"/>
  <c r="G47" i="5"/>
  <c r="H47" i="5"/>
  <c r="I47" i="5"/>
  <c r="J47" i="5"/>
  <c r="K47" i="5"/>
  <c r="L47" i="5"/>
  <c r="D5" i="3"/>
  <c r="E5" i="3"/>
  <c r="F5" i="3"/>
  <c r="G5" i="3"/>
  <c r="H5" i="3"/>
  <c r="I5" i="3"/>
  <c r="J5" i="3"/>
  <c r="K5" i="3"/>
  <c r="L5" i="3"/>
  <c r="D9" i="3"/>
  <c r="E9" i="3"/>
  <c r="F9" i="3"/>
  <c r="F30" i="3" s="1"/>
  <c r="G9" i="3"/>
  <c r="H9" i="3"/>
  <c r="I9" i="3"/>
  <c r="J9" i="3"/>
  <c r="J30" i="3" s="1"/>
  <c r="K9" i="3"/>
  <c r="L9" i="3"/>
  <c r="D28" i="3"/>
  <c r="E28" i="3"/>
  <c r="E30" i="3" s="1"/>
  <c r="F28" i="3"/>
  <c r="G28" i="3"/>
  <c r="G30" i="3" s="1"/>
  <c r="H28" i="3"/>
  <c r="I28" i="3"/>
  <c r="I30" i="3" s="1"/>
  <c r="J28" i="3"/>
  <c r="K28" i="3"/>
  <c r="K30" i="3" s="1"/>
  <c r="L28" i="3"/>
  <c r="D30" i="3"/>
  <c r="H30" i="3"/>
  <c r="L30" i="3"/>
  <c r="D40" i="3"/>
  <c r="E40" i="3"/>
  <c r="E45" i="3" s="1"/>
  <c r="F40" i="3"/>
  <c r="G40" i="3"/>
  <c r="G45" i="3" s="1"/>
  <c r="H40" i="3"/>
  <c r="I40" i="3"/>
  <c r="I45" i="3" s="1"/>
  <c r="J40" i="3"/>
  <c r="K40" i="3"/>
  <c r="K45" i="3" s="1"/>
  <c r="L40" i="3"/>
  <c r="D43" i="3"/>
  <c r="E43" i="3"/>
  <c r="F43" i="3"/>
  <c r="G43" i="3"/>
  <c r="H43" i="3"/>
  <c r="I43" i="3"/>
  <c r="J43" i="3"/>
  <c r="K43" i="3"/>
  <c r="D45" i="3"/>
  <c r="F45" i="3"/>
  <c r="H45" i="3"/>
  <c r="J45" i="3"/>
  <c r="L45" i="3"/>
  <c r="I59" i="2"/>
  <c r="E59" i="2"/>
  <c r="L58" i="2"/>
  <c r="K58" i="2"/>
  <c r="J58" i="2"/>
  <c r="J59" i="2" s="1"/>
  <c r="I58" i="2"/>
  <c r="H58" i="2"/>
  <c r="G58" i="2"/>
  <c r="F58" i="2"/>
  <c r="F59" i="2" s="1"/>
  <c r="E58" i="2"/>
  <c r="D58" i="2"/>
  <c r="L55" i="2"/>
  <c r="K55" i="2"/>
  <c r="J55" i="2"/>
  <c r="I55" i="2"/>
  <c r="H55" i="2"/>
  <c r="G55" i="2"/>
  <c r="F55" i="2"/>
  <c r="E55" i="2"/>
  <c r="D55" i="2"/>
  <c r="K49" i="2"/>
  <c r="K59" i="2" s="1"/>
  <c r="J49" i="2"/>
  <c r="I49" i="2"/>
  <c r="H49" i="2"/>
  <c r="G49" i="2"/>
  <c r="G59" i="2" s="1"/>
  <c r="F49" i="2"/>
  <c r="E49" i="2"/>
  <c r="D49" i="2"/>
  <c r="L46" i="2"/>
  <c r="L59" i="2" s="1"/>
  <c r="K46" i="2"/>
  <c r="J46" i="2"/>
  <c r="I46" i="2"/>
  <c r="H46" i="2"/>
  <c r="H59" i="2" s="1"/>
  <c r="G46" i="2"/>
  <c r="F46" i="2"/>
  <c r="E46" i="2"/>
  <c r="D46" i="2"/>
  <c r="D59" i="2" s="1"/>
  <c r="L36" i="2"/>
  <c r="L38" i="2" s="1"/>
  <c r="K36" i="2"/>
  <c r="K38" i="2" s="1"/>
  <c r="J36" i="2"/>
  <c r="J38" i="2" s="1"/>
  <c r="I36" i="2"/>
  <c r="H36" i="2"/>
  <c r="H38" i="2" s="1"/>
  <c r="G36" i="2"/>
  <c r="G38" i="2" s="1"/>
  <c r="F36" i="2"/>
  <c r="F38" i="2" s="1"/>
  <c r="E36" i="2"/>
  <c r="D36" i="2"/>
  <c r="D38" i="2" s="1"/>
  <c r="L32" i="2"/>
  <c r="K32" i="2"/>
  <c r="J32" i="2"/>
  <c r="I32" i="2"/>
  <c r="H32" i="2"/>
  <c r="G32" i="2"/>
  <c r="F32" i="2"/>
  <c r="E32" i="2"/>
  <c r="D32" i="2"/>
  <c r="L9" i="2"/>
  <c r="K9" i="2"/>
  <c r="J9" i="2"/>
  <c r="I9" i="2"/>
  <c r="H9" i="2"/>
  <c r="G9" i="2"/>
  <c r="F9" i="2"/>
  <c r="E9" i="2"/>
  <c r="D9" i="2"/>
  <c r="L5" i="2"/>
  <c r="K5" i="2"/>
  <c r="J5" i="2"/>
  <c r="I5" i="2"/>
  <c r="I38" i="2" s="1"/>
  <c r="H5" i="2"/>
  <c r="G5" i="2"/>
  <c r="F5" i="2"/>
  <c r="E5" i="2"/>
  <c r="E38" i="2" s="1"/>
  <c r="D5" i="2"/>
  <c r="M47" i="1" l="1"/>
  <c r="M21" i="1"/>
  <c r="M35" i="1"/>
  <c r="L43" i="1"/>
  <c r="M43" i="1"/>
  <c r="M39" i="1"/>
  <c r="L39" i="1"/>
  <c r="M17" i="1"/>
  <c r="M13" i="1"/>
  <c r="M31" i="1"/>
  <c r="M9" i="1"/>
  <c r="M5" i="1"/>
  <c r="K47" i="1" l="1"/>
  <c r="J47" i="1"/>
  <c r="I47" i="1"/>
  <c r="H47" i="1"/>
  <c r="G47" i="1"/>
  <c r="F47" i="1"/>
  <c r="E47" i="1"/>
  <c r="K43" i="1"/>
  <c r="J43" i="1"/>
  <c r="I43" i="1"/>
  <c r="H43" i="1"/>
  <c r="G43" i="1"/>
  <c r="F43" i="1"/>
  <c r="E43" i="1"/>
  <c r="K39" i="1"/>
  <c r="J39" i="1"/>
  <c r="I39" i="1"/>
  <c r="H39" i="1"/>
  <c r="G39" i="1"/>
  <c r="F39" i="1"/>
  <c r="E39" i="1"/>
  <c r="L35" i="1"/>
  <c r="K35" i="1"/>
  <c r="J35" i="1"/>
  <c r="I35" i="1"/>
  <c r="H35" i="1"/>
  <c r="G35" i="1"/>
  <c r="F35" i="1"/>
  <c r="E35" i="1"/>
  <c r="F31" i="1"/>
  <c r="G31" i="1"/>
  <c r="H31" i="1"/>
  <c r="I31" i="1"/>
  <c r="J31" i="1"/>
  <c r="K31" i="1"/>
  <c r="L31" i="1"/>
  <c r="E31" i="1"/>
  <c r="L21" i="1"/>
  <c r="K21" i="1"/>
  <c r="J21" i="1"/>
  <c r="I21" i="1"/>
  <c r="H21" i="1"/>
  <c r="G21" i="1"/>
  <c r="F21" i="1"/>
  <c r="E21" i="1"/>
  <c r="F17" i="1"/>
  <c r="G17" i="1"/>
  <c r="H17" i="1"/>
  <c r="I17" i="1"/>
  <c r="J17" i="1"/>
  <c r="K17" i="1"/>
  <c r="L17" i="1"/>
  <c r="E17" i="1"/>
  <c r="L13" i="1"/>
  <c r="K13" i="1"/>
  <c r="J13" i="1"/>
  <c r="I13" i="1"/>
  <c r="H13" i="1"/>
  <c r="G13" i="1"/>
  <c r="F13" i="1"/>
  <c r="E13" i="1"/>
  <c r="L9" i="1"/>
  <c r="K9" i="1"/>
  <c r="J9" i="1"/>
  <c r="I9" i="1"/>
  <c r="H9" i="1"/>
  <c r="G9" i="1"/>
  <c r="F9" i="1"/>
  <c r="E9" i="1"/>
  <c r="F5" i="1"/>
  <c r="G5" i="1"/>
  <c r="H5" i="1"/>
  <c r="I5" i="1"/>
  <c r="J5" i="1"/>
  <c r="K5" i="1"/>
  <c r="L5" i="1"/>
  <c r="E5" i="1"/>
</calcChain>
</file>

<file path=xl/sharedStrings.xml><?xml version="1.0" encoding="utf-8"?>
<sst xmlns="http://schemas.openxmlformats.org/spreadsheetml/2006/main" count="397" uniqueCount="89">
  <si>
    <t>Stopień edukacji</t>
  </si>
  <si>
    <t>Rodzaj szkoły</t>
  </si>
  <si>
    <t>2010/2011</t>
  </si>
  <si>
    <t>2011/2012</t>
  </si>
  <si>
    <t>2012/2013</t>
  </si>
  <si>
    <t>2013/2014</t>
  </si>
  <si>
    <t>2014/2015</t>
  </si>
  <si>
    <t>2015/2016</t>
  </si>
  <si>
    <t>2016/2017</t>
  </si>
  <si>
    <t>2017/2018</t>
  </si>
  <si>
    <t>szkoły podstawowe</t>
  </si>
  <si>
    <t>szkoły podstawowe specjalne dla dzieci i młodzieży</t>
  </si>
  <si>
    <t>gimnazja</t>
  </si>
  <si>
    <t>gimnazja dla dzieci i młodzieży bez specjalnych</t>
  </si>
  <si>
    <t>gimnazja dla dzieci i młodzieży specjalne</t>
  </si>
  <si>
    <t>szkoły ponadgimnazjalne i ponadpodstawowe ("średnie" na badam.poznan.pl)</t>
  </si>
  <si>
    <t>licea ogólnokształcące dla młodzieży bez specjalnych</t>
  </si>
  <si>
    <t>źródło: GUS</t>
  </si>
  <si>
    <t>oddziały w szkołach</t>
  </si>
  <si>
    <t>uczniowie</t>
  </si>
  <si>
    <t>szkoły podstawowe dla dzieci i młodzieży bez specjalnych</t>
  </si>
  <si>
    <t>liczba uczniów na oddział</t>
  </si>
  <si>
    <t xml:space="preserve">
Liczba uczniów na klasę (oddział) w Poznaniu</t>
  </si>
  <si>
    <t xml:space="preserve">
Liczba uczniów na klasę (oddział) w powiecie poznańskim</t>
  </si>
  <si>
    <t>2018/2019</t>
  </si>
  <si>
    <t>Liczba uczniów (dzieci i młodzieży) w Poznaniu wg stopnia edukacji w latach 2010-2019</t>
  </si>
  <si>
    <t>SUMA</t>
  </si>
  <si>
    <t>licea ogólnokształcące specjalne dla młodzieży</t>
  </si>
  <si>
    <t>uzupełniające licea ogólnokształcące dla młodzieży (bez specjalnych)</t>
  </si>
  <si>
    <t>-</t>
  </si>
  <si>
    <t>uzupełniające licea ogólnokształcące dla młodzieży specjalne</t>
  </si>
  <si>
    <t>branżowe szkoły I stopnia dla młodzieży specjalne</t>
  </si>
  <si>
    <r>
      <t xml:space="preserve">branżowe szkoły I stopnia </t>
    </r>
    <r>
      <rPr>
        <b/>
        <strike/>
        <sz val="10"/>
        <color indexed="10"/>
        <rFont val="Arial"/>
        <family val="2"/>
        <charset val="238"/>
      </rPr>
      <t>wg gestora i typu</t>
    </r>
    <r>
      <rPr>
        <strike/>
        <sz val="10"/>
        <color indexed="8"/>
        <rFont val="Arial"/>
        <family val="2"/>
        <charset val="238"/>
      </rPr>
      <t xml:space="preserve"> </t>
    </r>
    <r>
      <rPr>
        <b/>
        <sz val="10"/>
        <color indexed="36"/>
        <rFont val="Arial"/>
        <family val="2"/>
        <charset val="238"/>
      </rPr>
      <t>dla młodzieży bez specjalnych</t>
    </r>
  </si>
  <si>
    <t>szkoły artystyczne niedające uprawnień zawodowych</t>
  </si>
  <si>
    <t>ogólnokształcące szkoły artystyczne dające uprawnienia zawodowe</t>
  </si>
  <si>
    <t>szkoły artystyczne dające uprawnienia zawodowe kształcące wyłącznie w zakresie przedmiotów artystycznych</t>
  </si>
  <si>
    <t>licea profilowane dla młodzieży bez specjalnych</t>
  </si>
  <si>
    <t>technika dla młodzieży bez specjalnych</t>
  </si>
  <si>
    <t>technika dla młodzieży specjalne</t>
  </si>
  <si>
    <t>technika uzupełniające dla młodzieży specjalne</t>
  </si>
  <si>
    <t>szkoły specjalne przysposabiające do pracy zawodowej</t>
  </si>
  <si>
    <t>zasadnicze szkoły zawodowe dla młodzieży specjalne</t>
  </si>
  <si>
    <t>zasadnicze szkoły zawodowe dla młodzieży bez specjalnych</t>
  </si>
  <si>
    <t>szkoły policealne</t>
  </si>
  <si>
    <t>szkoły policealne dla młodzieży bez specjalnych</t>
  </si>
  <si>
    <t>szkoły policealne dla młodzieży specjalne</t>
  </si>
  <si>
    <t>Liczba dorosłych uczniów w Poznaniu wg stopnia edukacji w latach 2010-2019</t>
  </si>
  <si>
    <t>szkoły podstawowe dla dorosłych</t>
  </si>
  <si>
    <t>gimnazja dla dorosłych</t>
  </si>
  <si>
    <t>licea ogólnokształcące dla dorosłych</t>
  </si>
  <si>
    <t>uzupełniające licea ogólnokształcące dla dorosłych</t>
  </si>
  <si>
    <t>licea profilowane dla dorosłych</t>
  </si>
  <si>
    <t>ponadgimnazjalne technika uzupełniające dla dorosłych</t>
  </si>
  <si>
    <t>szkoły policealne dla dorosłych w tym kolegium pracowników służb społecznych</t>
  </si>
  <si>
    <t>Uwaga! Wiersz zakreślony żółtym kolorem wstawiłam dodatkowo, gdyż w arkuszu wyjściowym nie było tej pozycji, a powinna była się tam znaleźć.</t>
  </si>
  <si>
    <t>licea profilowane dla młodzieży specjalne</t>
  </si>
  <si>
    <r>
      <t xml:space="preserve">branżowe szkoły I stopnia </t>
    </r>
    <r>
      <rPr>
        <strike/>
        <sz val="10"/>
        <color indexed="10"/>
        <rFont val="Arial"/>
        <family val="2"/>
        <charset val="238"/>
      </rPr>
      <t>wg gestora i typu</t>
    </r>
    <r>
      <rPr>
        <sz val="10"/>
        <color indexed="8"/>
        <rFont val="Arial"/>
        <family val="2"/>
      </rPr>
      <t xml:space="preserve"> </t>
    </r>
    <r>
      <rPr>
        <b/>
        <sz val="10"/>
        <color indexed="12"/>
        <rFont val="Arial"/>
        <family val="2"/>
        <charset val="238"/>
      </rPr>
      <t>dla młodzieży bez specjalnych</t>
    </r>
  </si>
  <si>
    <t>Liczba uczniów (dzieci i młodzieży) w powiecie poznańskim wg stopnia edukacji w latach 2010-2019</t>
  </si>
  <si>
    <t>źródło: OKE</t>
  </si>
  <si>
    <t>język niemiecki</t>
  </si>
  <si>
    <t>język rosyjski</t>
  </si>
  <si>
    <t>język angielski</t>
  </si>
  <si>
    <t>matematyka</t>
  </si>
  <si>
    <t>język polski</t>
  </si>
  <si>
    <t>Warszawa</t>
  </si>
  <si>
    <t>Kraków</t>
  </si>
  <si>
    <t>Łódź</t>
  </si>
  <si>
    <t>Wrocław</t>
  </si>
  <si>
    <t>Poznań</t>
  </si>
  <si>
    <t>Średnie wyniki egzaminu maturalnego na poziomie podstawowym w 2019 r.</t>
  </si>
  <si>
    <t>szkoły ponadgimnazjalne</t>
  </si>
  <si>
    <t>łaciński</t>
  </si>
  <si>
    <t>włoski</t>
  </si>
  <si>
    <t>szkoły ponadgimnazjalne specjalne</t>
  </si>
  <si>
    <t>rosyjski</t>
  </si>
  <si>
    <t>gimnazja specjalne</t>
  </si>
  <si>
    <t>szkoły podstawowe specjalne</t>
  </si>
  <si>
    <t>niemiecki</t>
  </si>
  <si>
    <t>hiszpański</t>
  </si>
  <si>
    <t>francuski</t>
  </si>
  <si>
    <t>szkoły policealne specjalne</t>
  </si>
  <si>
    <t xml:space="preserve">angielski </t>
  </si>
  <si>
    <t>Obszar</t>
  </si>
  <si>
    <t>Liczba uczniów, która obowiązkowo uczy się języka w Poznaniu</t>
  </si>
  <si>
    <t>powiat poznański</t>
  </si>
  <si>
    <t>współczynnik skolaryzacji netto</t>
  </si>
  <si>
    <t>współczynnik skolaryzacji brutto</t>
  </si>
  <si>
    <t>Współczynnik skolaryzacji w gimnazjach (%)</t>
  </si>
  <si>
    <t>Współczynnik skolaryzacji w szkołach podstawowych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</si>
</sst>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1" x14ac:knownFonts="1">
    <font>
      <sz val="12"/>
      <color theme="1"/>
      <name val="Calibri"/>
      <family val="2"/>
      <charset val="238"/>
      <scheme val="minor"/>
    </font>
    <font>
      <b/>
      <sz val="20"/>
      <color rgb="FF000000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8"/>
      <name val="Arial"/>
      <family val="2"/>
    </font>
    <font>
      <sz val="10"/>
      <name val="Open Sans"/>
      <family val="2"/>
    </font>
    <font>
      <sz val="10"/>
      <color rgb="FFE30513"/>
      <name val="Open Sans"/>
      <family val="2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20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rgb="FFCC00FF"/>
      <name val="Arial"/>
      <family val="2"/>
    </font>
    <font>
      <b/>
      <strike/>
      <sz val="10"/>
      <color indexed="10"/>
      <name val="Arial"/>
      <family val="2"/>
      <charset val="238"/>
    </font>
    <font>
      <strike/>
      <sz val="10"/>
      <color indexed="8"/>
      <name val="Arial"/>
      <family val="2"/>
      <charset val="238"/>
    </font>
    <font>
      <b/>
      <sz val="10"/>
      <color indexed="36"/>
      <name val="Arial"/>
      <family val="2"/>
      <charset val="238"/>
    </font>
    <font>
      <sz val="10"/>
      <color indexed="9"/>
      <name val="Arial"/>
      <family val="2"/>
    </font>
    <font>
      <sz val="10"/>
      <color indexed="14"/>
      <name val="Open Sans"/>
      <family val="2"/>
    </font>
    <font>
      <b/>
      <sz val="10"/>
      <color rgb="FFFF00FF"/>
      <name val="Arial"/>
      <family val="2"/>
    </font>
    <font>
      <sz val="12"/>
      <color rgb="FFFF00FF"/>
      <name val="Calibri"/>
      <family val="2"/>
      <charset val="238"/>
      <scheme val="minor"/>
    </font>
    <font>
      <strike/>
      <sz val="10"/>
      <color indexed="10"/>
      <name val="Arial"/>
      <family val="2"/>
      <charset val="238"/>
    </font>
    <font>
      <b/>
      <sz val="10"/>
      <color indexed="12"/>
      <name val="Arial"/>
      <family val="2"/>
      <charset val="238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9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/>
      <right/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/>
      <bottom/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/>
      <diagonal/>
    </border>
    <border>
      <left style="thin">
        <color theme="2" tint="-0.499984740745262"/>
      </left>
      <right style="thin">
        <color theme="2" tint="-0.499984740745262"/>
      </right>
      <top/>
      <bottom style="thin">
        <color theme="2" tint="-0.499984740745262"/>
      </bottom>
      <diagonal/>
    </border>
    <border>
      <left style="thin">
        <color theme="2" tint="-0.499984740745262"/>
      </left>
      <right style="thin">
        <color theme="1" tint="0.499984740745262"/>
      </right>
      <top/>
      <bottom style="thin">
        <color theme="2" tint="-0.499984740745262"/>
      </bottom>
      <diagonal/>
    </border>
    <border>
      <left/>
      <right style="thin">
        <color theme="2" tint="-0.499984740745262"/>
      </right>
      <top/>
      <bottom style="thin">
        <color theme="2" tint="-0.4999847407452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/>
      <diagonal/>
    </border>
    <border>
      <left/>
      <right/>
      <top style="thin">
        <color indexed="23"/>
      </top>
      <bottom/>
      <diagonal/>
    </border>
    <border>
      <left/>
      <right style="thin">
        <color indexed="23"/>
      </right>
      <top style="thin">
        <color indexed="23"/>
      </top>
      <bottom/>
      <diagonal/>
    </border>
    <border>
      <left/>
      <right/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/>
      <diagonal/>
    </border>
    <border>
      <left style="thin">
        <color indexed="23"/>
      </left>
      <right/>
      <top/>
      <bottom/>
      <diagonal/>
    </border>
    <border>
      <left style="thin">
        <color indexed="23"/>
      </left>
      <right/>
      <top/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6" fillId="0" borderId="0"/>
  </cellStyleXfs>
  <cellXfs count="163">
    <xf numFmtId="0" fontId="0" fillId="0" borderId="0" xfId="0"/>
    <xf numFmtId="0" fontId="1" fillId="2" borderId="0" xfId="0" applyFont="1" applyFill="1" applyAlignment="1">
      <alignment horizontal="left" vertical="top"/>
    </xf>
    <xf numFmtId="0" fontId="2" fillId="2" borderId="0" xfId="0" applyFont="1" applyFill="1" applyAlignment="1">
      <alignment horizontal="left" vertical="top" wrapText="1"/>
    </xf>
    <xf numFmtId="0" fontId="2" fillId="2" borderId="0" xfId="0" applyFont="1" applyFill="1" applyAlignment="1">
      <alignment horizontal="left" vertical="top"/>
    </xf>
    <xf numFmtId="0" fontId="3" fillId="3" borderId="1" xfId="0" applyFont="1" applyFill="1" applyBorder="1" applyAlignment="1">
      <alignment horizontal="left" vertical="top" wrapText="1"/>
    </xf>
    <xf numFmtId="0" fontId="3" fillId="3" borderId="1" xfId="0" applyNumberFormat="1" applyFont="1" applyFill="1" applyBorder="1" applyAlignment="1">
      <alignment horizontal="left" vertical="top"/>
    </xf>
    <xf numFmtId="0" fontId="4" fillId="2" borderId="0" xfId="0" applyFont="1" applyFill="1" applyAlignment="1">
      <alignment horizontal="left" vertical="top"/>
    </xf>
    <xf numFmtId="0" fontId="6" fillId="2" borderId="0" xfId="0" applyFont="1" applyFill="1"/>
    <xf numFmtId="0" fontId="7" fillId="2" borderId="0" xfId="0" applyFont="1" applyFill="1"/>
    <xf numFmtId="0" fontId="8" fillId="4" borderId="0" xfId="0" applyFont="1" applyFill="1"/>
    <xf numFmtId="0" fontId="2" fillId="2" borderId="0" xfId="0" applyFont="1" applyFill="1" applyBorder="1" applyAlignment="1">
      <alignment horizontal="left" vertical="top"/>
    </xf>
    <xf numFmtId="0" fontId="2" fillId="0" borderId="1" xfId="0" applyNumberFormat="1" applyFont="1" applyBorder="1" applyAlignment="1">
      <alignment horizontal="left" vertical="top"/>
    </xf>
    <xf numFmtId="3" fontId="2" fillId="0" borderId="1" xfId="0" applyNumberFormat="1" applyFont="1" applyBorder="1" applyAlignment="1">
      <alignment horizontal="left" vertical="top"/>
    </xf>
    <xf numFmtId="3" fontId="5" fillId="0" borderId="1" xfId="0" applyNumberFormat="1" applyFont="1" applyBorder="1" applyAlignment="1">
      <alignment horizontal="left" vertical="top"/>
    </xf>
    <xf numFmtId="3" fontId="9" fillId="0" borderId="1" xfId="0" applyNumberFormat="1" applyFont="1" applyBorder="1" applyAlignment="1">
      <alignment horizontal="left"/>
    </xf>
    <xf numFmtId="1" fontId="10" fillId="2" borderId="1" xfId="0" applyNumberFormat="1" applyFont="1" applyFill="1" applyBorder="1" applyAlignment="1">
      <alignment horizontal="left" vertical="top"/>
    </xf>
    <xf numFmtId="0" fontId="2" fillId="0" borderId="4" xfId="0" applyNumberFormat="1" applyFont="1" applyBorder="1" applyAlignment="1">
      <alignment horizontal="left" vertical="top"/>
    </xf>
    <xf numFmtId="3" fontId="2" fillId="0" borderId="4" xfId="0" applyNumberFormat="1" applyFont="1" applyBorder="1" applyAlignment="1">
      <alignment horizontal="left" vertical="top"/>
    </xf>
    <xf numFmtId="0" fontId="9" fillId="0" borderId="1" xfId="0" applyFont="1" applyBorder="1" applyAlignment="1">
      <alignment horizontal="left"/>
    </xf>
    <xf numFmtId="1" fontId="2" fillId="2" borderId="1" xfId="0" applyNumberFormat="1" applyFont="1" applyFill="1" applyBorder="1" applyAlignment="1">
      <alignment horizontal="left" vertical="top"/>
    </xf>
    <xf numFmtId="3" fontId="10" fillId="2" borderId="1" xfId="0" applyNumberFormat="1" applyFont="1" applyFill="1" applyBorder="1" applyAlignment="1">
      <alignment horizontal="left" vertical="top"/>
    </xf>
    <xf numFmtId="3" fontId="9" fillId="2" borderId="1" xfId="0" applyNumberFormat="1" applyFont="1" applyFill="1" applyBorder="1" applyAlignment="1">
      <alignment horizontal="left" vertical="top"/>
    </xf>
    <xf numFmtId="3" fontId="2" fillId="0" borderId="5" xfId="0" applyNumberFormat="1" applyFont="1" applyBorder="1" applyAlignment="1">
      <alignment horizontal="left" vertical="top"/>
    </xf>
    <xf numFmtId="3" fontId="5" fillId="0" borderId="5" xfId="0" applyNumberFormat="1" applyFont="1" applyBorder="1" applyAlignment="1">
      <alignment horizontal="left" vertical="top"/>
    </xf>
    <xf numFmtId="3" fontId="5" fillId="0" borderId="8" xfId="0" applyNumberFormat="1" applyFont="1" applyBorder="1" applyAlignment="1">
      <alignment horizontal="left" vertical="top"/>
    </xf>
    <xf numFmtId="3" fontId="2" fillId="0" borderId="9" xfId="0" applyNumberFormat="1" applyFont="1" applyBorder="1" applyAlignment="1">
      <alignment horizontal="left" vertical="top"/>
    </xf>
    <xf numFmtId="3" fontId="9" fillId="0" borderId="10" xfId="0" applyNumberFormat="1" applyFont="1" applyBorder="1" applyAlignment="1">
      <alignment horizontal="left"/>
    </xf>
    <xf numFmtId="3" fontId="9" fillId="0" borderId="10" xfId="0" applyNumberFormat="1" applyFont="1" applyBorder="1" applyAlignment="1">
      <alignment horizontal="left" vertical="center" wrapText="1"/>
    </xf>
    <xf numFmtId="3" fontId="5" fillId="0" borderId="10" xfId="0" applyNumberFormat="1" applyFont="1" applyBorder="1" applyAlignment="1">
      <alignment horizontal="left" vertical="top"/>
    </xf>
    <xf numFmtId="1" fontId="10" fillId="2" borderId="10" xfId="0" applyNumberFormat="1" applyFont="1" applyFill="1" applyBorder="1" applyAlignment="1">
      <alignment horizontal="left" vertical="top"/>
    </xf>
    <xf numFmtId="3" fontId="9" fillId="0" borderId="10" xfId="0" applyNumberFormat="1" applyFont="1" applyBorder="1" applyAlignment="1">
      <alignment horizontal="left" vertical="top"/>
    </xf>
    <xf numFmtId="0" fontId="9" fillId="0" borderId="10" xfId="0" applyFont="1" applyBorder="1" applyAlignment="1">
      <alignment horizontal="left"/>
    </xf>
    <xf numFmtId="3" fontId="5" fillId="0" borderId="2" xfId="0" applyNumberFormat="1" applyFont="1" applyBorder="1" applyAlignment="1">
      <alignment horizontal="left" vertical="top"/>
    </xf>
    <xf numFmtId="3" fontId="5" fillId="0" borderId="13" xfId="0" applyNumberFormat="1" applyFont="1" applyBorder="1" applyAlignment="1">
      <alignment horizontal="left" vertical="top"/>
    </xf>
    <xf numFmtId="1" fontId="10" fillId="2" borderId="13" xfId="0" applyNumberFormat="1" applyFont="1" applyFill="1" applyBorder="1" applyAlignment="1">
      <alignment horizontal="left" vertical="top"/>
    </xf>
    <xf numFmtId="0" fontId="9" fillId="0" borderId="14" xfId="0" applyFont="1" applyBorder="1" applyAlignment="1">
      <alignment horizontal="left" vertical="center" wrapText="1"/>
    </xf>
    <xf numFmtId="3" fontId="5" fillId="0" borderId="15" xfId="0" applyNumberFormat="1" applyFont="1" applyBorder="1" applyAlignment="1">
      <alignment horizontal="left" vertical="top"/>
    </xf>
    <xf numFmtId="1" fontId="10" fillId="2" borderId="16" xfId="0" applyNumberFormat="1" applyFont="1" applyFill="1" applyBorder="1" applyAlignment="1">
      <alignment horizontal="left" vertical="top"/>
    </xf>
    <xf numFmtId="0" fontId="5" fillId="3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top" wrapText="1"/>
    </xf>
    <xf numFmtId="0" fontId="5" fillId="3" borderId="4" xfId="0" applyFont="1" applyFill="1" applyBorder="1" applyAlignment="1">
      <alignment horizontal="left" vertical="top" wrapText="1"/>
    </xf>
    <xf numFmtId="0" fontId="5" fillId="3" borderId="8" xfId="0" applyFont="1" applyFill="1" applyBorder="1" applyAlignment="1">
      <alignment horizontal="left" vertical="top" wrapText="1"/>
    </xf>
    <xf numFmtId="0" fontId="5" fillId="2" borderId="5" xfId="0" applyFont="1" applyFill="1" applyBorder="1" applyAlignment="1">
      <alignment horizontal="left" vertical="top" wrapText="1"/>
    </xf>
    <xf numFmtId="0" fontId="5" fillId="2" borderId="6" xfId="0" applyFont="1" applyFill="1" applyBorder="1" applyAlignment="1">
      <alignment horizontal="left" vertical="top" wrapText="1"/>
    </xf>
    <xf numFmtId="0" fontId="0" fillId="0" borderId="7" xfId="0" applyBorder="1" applyAlignment="1">
      <alignment horizontal="left" vertical="top"/>
    </xf>
    <xf numFmtId="0" fontId="8" fillId="4" borderId="0" xfId="0" applyFont="1" applyFill="1" applyAlignment="1"/>
    <xf numFmtId="0" fontId="0" fillId="0" borderId="0" xfId="0" applyAlignment="1"/>
    <xf numFmtId="0" fontId="5" fillId="2" borderId="3" xfId="0" applyFont="1" applyFill="1" applyBorder="1" applyAlignment="1">
      <alignment horizontal="left" vertical="top" wrapText="1"/>
    </xf>
    <xf numFmtId="0" fontId="0" fillId="0" borderId="11" xfId="0" applyBorder="1" applyAlignment="1">
      <alignment horizontal="left" vertical="top"/>
    </xf>
    <xf numFmtId="0" fontId="5" fillId="2" borderId="12" xfId="0" applyFont="1" applyFill="1" applyBorder="1" applyAlignment="1">
      <alignment horizontal="left" vertical="top" wrapText="1"/>
    </xf>
    <xf numFmtId="0" fontId="11" fillId="5" borderId="0" xfId="0" applyFont="1" applyFill="1" applyAlignment="1">
      <alignment horizontal="left" vertical="top"/>
    </xf>
    <xf numFmtId="0" fontId="12" fillId="5" borderId="0" xfId="0" applyFont="1" applyFill="1" applyAlignment="1">
      <alignment horizontal="left" vertical="top" wrapText="1"/>
    </xf>
    <xf numFmtId="0" fontId="12" fillId="5" borderId="0" xfId="0" applyFont="1" applyFill="1" applyAlignment="1">
      <alignment horizontal="left" vertical="top"/>
    </xf>
    <xf numFmtId="0" fontId="13" fillId="6" borderId="17" xfId="0" applyFont="1" applyFill="1" applyBorder="1" applyAlignment="1">
      <alignment horizontal="left" vertical="top" wrapText="1"/>
    </xf>
    <xf numFmtId="0" fontId="13" fillId="6" borderId="17" xfId="0" applyFont="1" applyFill="1" applyBorder="1" applyAlignment="1">
      <alignment horizontal="left" vertical="top"/>
    </xf>
    <xf numFmtId="0" fontId="14" fillId="5" borderId="0" xfId="0" applyFont="1" applyFill="1" applyAlignment="1">
      <alignment horizontal="left" vertical="top"/>
    </xf>
    <xf numFmtId="0" fontId="15" fillId="6" borderId="18" xfId="0" applyFont="1" applyFill="1" applyBorder="1" applyAlignment="1">
      <alignment horizontal="left" vertical="top" wrapText="1"/>
    </xf>
    <xf numFmtId="0" fontId="12" fillId="5" borderId="17" xfId="0" applyFont="1" applyFill="1" applyBorder="1" applyAlignment="1">
      <alignment horizontal="left" vertical="top" wrapText="1"/>
    </xf>
    <xf numFmtId="3" fontId="12" fillId="5" borderId="17" xfId="0" applyNumberFormat="1" applyFont="1" applyFill="1" applyBorder="1" applyAlignment="1">
      <alignment horizontal="left" vertical="top"/>
    </xf>
    <xf numFmtId="3" fontId="12" fillId="0" borderId="17" xfId="0" applyNumberFormat="1" applyFont="1" applyBorder="1" applyAlignment="1">
      <alignment horizontal="left" vertical="top"/>
    </xf>
    <xf numFmtId="0" fontId="15" fillId="6" borderId="19" xfId="0" applyFont="1" applyFill="1" applyBorder="1" applyAlignment="1">
      <alignment horizontal="left" vertical="top" wrapText="1"/>
    </xf>
    <xf numFmtId="0" fontId="16" fillId="6" borderId="17" xfId="0" applyFont="1" applyFill="1" applyBorder="1" applyAlignment="1">
      <alignment horizontal="left" vertical="top" wrapText="1"/>
    </xf>
    <xf numFmtId="3" fontId="16" fillId="5" borderId="17" xfId="0" applyNumberFormat="1" applyFont="1" applyFill="1" applyBorder="1" applyAlignment="1">
      <alignment horizontal="left" vertical="top"/>
    </xf>
    <xf numFmtId="0" fontId="15" fillId="5" borderId="20" xfId="0" applyFont="1" applyFill="1" applyBorder="1" applyAlignment="1">
      <alignment horizontal="center" vertical="top" wrapText="1"/>
    </xf>
    <xf numFmtId="0" fontId="15" fillId="5" borderId="21" xfId="0" applyFont="1" applyFill="1" applyBorder="1" applyAlignment="1">
      <alignment horizontal="center" vertical="top" wrapText="1"/>
    </xf>
    <xf numFmtId="0" fontId="0" fillId="0" borderId="22" xfId="0" applyBorder="1" applyAlignment="1">
      <alignment vertical="top"/>
    </xf>
    <xf numFmtId="0" fontId="12" fillId="0" borderId="17" xfId="0" applyFont="1" applyBorder="1" applyAlignment="1">
      <alignment horizontal="left" vertical="top"/>
    </xf>
    <xf numFmtId="0" fontId="16" fillId="6" borderId="20" xfId="0" applyFont="1" applyFill="1" applyBorder="1" applyAlignment="1">
      <alignment horizontal="left" vertical="top" wrapText="1"/>
    </xf>
    <xf numFmtId="0" fontId="16" fillId="6" borderId="22" xfId="0" applyFont="1" applyFill="1" applyBorder="1" applyAlignment="1">
      <alignment horizontal="left" vertical="top" wrapText="1"/>
    </xf>
    <xf numFmtId="0" fontId="15" fillId="6" borderId="23" xfId="0" applyFont="1" applyFill="1" applyBorder="1" applyAlignment="1">
      <alignment horizontal="left" vertical="top" wrapText="1"/>
    </xf>
    <xf numFmtId="0" fontId="12" fillId="5" borderId="17" xfId="0" applyFont="1" applyFill="1" applyBorder="1" applyAlignment="1">
      <alignment horizontal="left" vertical="top"/>
    </xf>
    <xf numFmtId="0" fontId="12" fillId="5" borderId="20" xfId="0" applyFont="1" applyFill="1" applyBorder="1" applyAlignment="1">
      <alignment horizontal="center" vertical="top" wrapText="1"/>
    </xf>
    <xf numFmtId="0" fontId="12" fillId="5" borderId="21" xfId="0" applyFont="1" applyFill="1" applyBorder="1" applyAlignment="1">
      <alignment horizontal="center" vertical="top" wrapText="1"/>
    </xf>
    <xf numFmtId="0" fontId="12" fillId="5" borderId="24" xfId="0" applyFont="1" applyFill="1" applyBorder="1" applyAlignment="1">
      <alignment horizontal="center" vertical="top" wrapText="1"/>
    </xf>
    <xf numFmtId="0" fontId="0" fillId="0" borderId="25" xfId="0" applyBorder="1" applyAlignment="1">
      <alignment vertical="top"/>
    </xf>
    <xf numFmtId="0" fontId="12" fillId="5" borderId="20" xfId="0" applyFont="1" applyFill="1" applyBorder="1" applyAlignment="1">
      <alignment horizontal="left" vertical="top"/>
    </xf>
    <xf numFmtId="3" fontId="12" fillId="5" borderId="10" xfId="0" applyNumberFormat="1" applyFont="1" applyFill="1" applyBorder="1" applyAlignment="1">
      <alignment horizontal="left" vertical="top"/>
    </xf>
    <xf numFmtId="0" fontId="9" fillId="0" borderId="10" xfId="0" applyFont="1" applyBorder="1" applyAlignment="1">
      <alignment horizontal="left" vertical="top"/>
    </xf>
    <xf numFmtId="0" fontId="20" fillId="5" borderId="0" xfId="0" applyFont="1" applyFill="1" applyAlignment="1">
      <alignment horizontal="left" vertical="top"/>
    </xf>
    <xf numFmtId="0" fontId="12" fillId="5" borderId="26" xfId="0" applyFont="1" applyFill="1" applyBorder="1" applyAlignment="1">
      <alignment horizontal="center" vertical="top" wrapText="1"/>
    </xf>
    <xf numFmtId="0" fontId="0" fillId="0" borderId="27" xfId="0" applyBorder="1" applyAlignment="1">
      <alignment vertical="top"/>
    </xf>
    <xf numFmtId="0" fontId="12" fillId="5" borderId="20" xfId="0" applyFont="1" applyFill="1" applyBorder="1" applyAlignment="1">
      <alignment horizontal="left" vertical="top" wrapText="1"/>
    </xf>
    <xf numFmtId="0" fontId="0" fillId="0" borderId="21" xfId="0" applyBorder="1" applyAlignment="1">
      <alignment horizontal="left" vertical="top"/>
    </xf>
    <xf numFmtId="0" fontId="0" fillId="0" borderId="22" xfId="0" applyBorder="1" applyAlignment="1">
      <alignment horizontal="left" vertical="top"/>
    </xf>
    <xf numFmtId="0" fontId="9" fillId="0" borderId="17" xfId="0" applyFont="1" applyBorder="1" applyAlignment="1">
      <alignment horizontal="left" vertical="top"/>
    </xf>
    <xf numFmtId="0" fontId="16" fillId="6" borderId="20" xfId="0" applyFont="1" applyFill="1" applyBorder="1" applyAlignment="1">
      <alignment horizontal="left" vertical="top"/>
    </xf>
    <xf numFmtId="0" fontId="16" fillId="6" borderId="22" xfId="0" applyFont="1" applyFill="1" applyBorder="1" applyAlignment="1">
      <alignment horizontal="left" vertical="top"/>
    </xf>
    <xf numFmtId="0" fontId="15" fillId="5" borderId="20" xfId="0" applyFont="1" applyFill="1" applyBorder="1" applyAlignment="1">
      <alignment horizontal="center" vertical="top"/>
    </xf>
    <xf numFmtId="0" fontId="15" fillId="5" borderId="21" xfId="0" applyFont="1" applyFill="1" applyBorder="1" applyAlignment="1">
      <alignment horizontal="center" vertical="top"/>
    </xf>
    <xf numFmtId="0" fontId="15" fillId="6" borderId="17" xfId="0" applyFont="1" applyFill="1" applyBorder="1" applyAlignment="1">
      <alignment horizontal="left" vertical="top" wrapText="1"/>
    </xf>
    <xf numFmtId="3" fontId="9" fillId="0" borderId="17" xfId="0" applyNumberFormat="1" applyFont="1" applyBorder="1" applyAlignment="1">
      <alignment horizontal="left" vertical="top"/>
    </xf>
    <xf numFmtId="0" fontId="12" fillId="5" borderId="18" xfId="0" applyFont="1" applyFill="1" applyBorder="1" applyAlignment="1">
      <alignment horizontal="left" vertical="top" wrapText="1"/>
    </xf>
    <xf numFmtId="3" fontId="12" fillId="5" borderId="18" xfId="0" applyNumberFormat="1" applyFont="1" applyFill="1" applyBorder="1" applyAlignment="1">
      <alignment horizontal="left" vertical="top"/>
    </xf>
    <xf numFmtId="3" fontId="16" fillId="0" borderId="17" xfId="0" applyNumberFormat="1" applyFont="1" applyBorder="1" applyAlignment="1">
      <alignment horizontal="left" vertical="top"/>
    </xf>
    <xf numFmtId="0" fontId="6" fillId="5" borderId="0" xfId="0" applyFont="1" applyFill="1"/>
    <xf numFmtId="0" fontId="7" fillId="5" borderId="0" xfId="0" applyFont="1" applyFill="1"/>
    <xf numFmtId="0" fontId="21" fillId="7" borderId="0" xfId="0" applyFont="1" applyFill="1"/>
    <xf numFmtId="0" fontId="21" fillId="7" borderId="0" xfId="0" applyFont="1" applyFill="1"/>
    <xf numFmtId="0" fontId="0" fillId="0" borderId="0" xfId="0"/>
    <xf numFmtId="0" fontId="15" fillId="6" borderId="17" xfId="0" applyFont="1" applyFill="1" applyBorder="1" applyAlignment="1">
      <alignment horizontal="left" vertical="top" wrapText="1"/>
    </xf>
    <xf numFmtId="0" fontId="12" fillId="0" borderId="17" xfId="0" applyFont="1" applyBorder="1" applyAlignment="1">
      <alignment horizontal="left" vertical="top" wrapText="1"/>
    </xf>
    <xf numFmtId="0" fontId="12" fillId="0" borderId="17" xfId="0" applyFont="1" applyBorder="1" applyAlignment="1">
      <alignment horizontal="left"/>
    </xf>
    <xf numFmtId="0" fontId="16" fillId="0" borderId="17" xfId="0" applyFont="1" applyBorder="1" applyAlignment="1">
      <alignment horizontal="left"/>
    </xf>
    <xf numFmtId="0" fontId="15" fillId="6" borderId="28" xfId="0" applyFont="1" applyFill="1" applyBorder="1" applyAlignment="1">
      <alignment horizontal="left" vertical="top" wrapText="1"/>
    </xf>
    <xf numFmtId="0" fontId="12" fillId="8" borderId="21" xfId="0" applyFont="1" applyFill="1" applyBorder="1" applyAlignment="1">
      <alignment horizontal="left" vertical="top" wrapText="1"/>
    </xf>
    <xf numFmtId="3" fontId="12" fillId="8" borderId="17" xfId="0" applyNumberFormat="1" applyFont="1" applyFill="1" applyBorder="1" applyAlignment="1">
      <alignment horizontal="left" wrapText="1"/>
    </xf>
    <xf numFmtId="3" fontId="12" fillId="8" borderId="17" xfId="0" applyNumberFormat="1" applyFont="1" applyFill="1" applyBorder="1" applyAlignment="1">
      <alignment horizontal="left" vertical="top" wrapText="1"/>
    </xf>
    <xf numFmtId="3" fontId="12" fillId="8" borderId="17" xfId="0" applyNumberFormat="1" applyFont="1" applyFill="1" applyBorder="1" applyAlignment="1">
      <alignment horizontal="left" vertical="top"/>
    </xf>
    <xf numFmtId="0" fontId="0" fillId="0" borderId="29" xfId="0" applyBorder="1" applyAlignment="1">
      <alignment vertical="top" wrapText="1"/>
    </xf>
    <xf numFmtId="0" fontId="12" fillId="5" borderId="20" xfId="0" applyFont="1" applyFill="1" applyBorder="1" applyAlignment="1">
      <alignment horizontal="left" vertical="top" wrapText="1"/>
    </xf>
    <xf numFmtId="0" fontId="0" fillId="0" borderId="30" xfId="0" applyBorder="1" applyAlignment="1">
      <alignment vertical="top" wrapText="1"/>
    </xf>
    <xf numFmtId="0" fontId="7" fillId="9" borderId="0" xfId="0" applyFont="1" applyFill="1"/>
    <xf numFmtId="0" fontId="12" fillId="9" borderId="0" xfId="0" applyFont="1" applyFill="1" applyAlignment="1">
      <alignment horizontal="left" vertical="top"/>
    </xf>
    <xf numFmtId="0" fontId="15" fillId="5" borderId="0" xfId="0" applyFont="1" applyFill="1" applyAlignment="1">
      <alignment vertical="top" wrapText="1"/>
    </xf>
    <xf numFmtId="0" fontId="12" fillId="9" borderId="0" xfId="0" applyFont="1" applyFill="1" applyAlignment="1">
      <alignment horizontal="left" vertical="top" wrapText="1"/>
    </xf>
    <xf numFmtId="3" fontId="22" fillId="0" borderId="17" xfId="0" applyNumberFormat="1" applyFont="1" applyBorder="1" applyAlignment="1">
      <alignment horizontal="left" vertical="top"/>
    </xf>
    <xf numFmtId="3" fontId="22" fillId="5" borderId="17" xfId="0" applyNumberFormat="1" applyFont="1" applyFill="1" applyBorder="1" applyAlignment="1">
      <alignment horizontal="left" vertical="top"/>
    </xf>
    <xf numFmtId="0" fontId="22" fillId="6" borderId="17" xfId="0" applyFont="1" applyFill="1" applyBorder="1" applyAlignment="1">
      <alignment horizontal="left" vertical="top" wrapText="1"/>
    </xf>
    <xf numFmtId="0" fontId="23" fillId="0" borderId="22" xfId="0" applyFont="1" applyBorder="1" applyAlignment="1">
      <alignment horizontal="left" vertical="top"/>
    </xf>
    <xf numFmtId="0" fontId="22" fillId="0" borderId="21" xfId="0" applyFont="1" applyBorder="1" applyAlignment="1">
      <alignment horizontal="left" vertical="top" wrapText="1"/>
    </xf>
    <xf numFmtId="0" fontId="22" fillId="0" borderId="20" xfId="0" applyFont="1" applyBorder="1" applyAlignment="1">
      <alignment horizontal="left" vertical="top" wrapText="1"/>
    </xf>
    <xf numFmtId="0" fontId="9" fillId="0" borderId="17" xfId="0" applyFont="1" applyBorder="1" applyAlignment="1">
      <alignment horizontal="left"/>
    </xf>
    <xf numFmtId="0" fontId="15" fillId="5" borderId="21" xfId="0" applyFont="1" applyFill="1" applyBorder="1" applyAlignment="1">
      <alignment horizontal="left" vertical="top" wrapText="1"/>
    </xf>
    <xf numFmtId="0" fontId="15" fillId="5" borderId="20" xfId="0" applyFont="1" applyFill="1" applyBorder="1" applyAlignment="1">
      <alignment horizontal="left" vertical="top" wrapText="1"/>
    </xf>
    <xf numFmtId="0" fontId="16" fillId="5" borderId="17" xfId="0" applyFont="1" applyFill="1" applyBorder="1" applyAlignment="1">
      <alignment horizontal="left" vertical="top"/>
    </xf>
    <xf numFmtId="0" fontId="0" fillId="0" borderId="19" xfId="0" applyBorder="1" applyAlignment="1">
      <alignment horizontal="left" vertical="top" wrapText="1"/>
    </xf>
    <xf numFmtId="0" fontId="12" fillId="0" borderId="19" xfId="0" applyFont="1" applyBorder="1" applyAlignment="1">
      <alignment horizontal="left" vertical="top"/>
    </xf>
    <xf numFmtId="3" fontId="12" fillId="0" borderId="19" xfId="0" applyNumberFormat="1" applyFont="1" applyBorder="1" applyAlignment="1">
      <alignment horizontal="left" vertical="top"/>
    </xf>
    <xf numFmtId="0" fontId="0" fillId="0" borderId="23" xfId="0" applyBorder="1" applyAlignment="1">
      <alignment horizontal="left" vertical="top" wrapText="1"/>
    </xf>
    <xf numFmtId="0" fontId="14" fillId="0" borderId="0" xfId="0" applyFont="1" applyAlignment="1">
      <alignment horizontal="left" vertical="top"/>
    </xf>
    <xf numFmtId="0" fontId="12" fillId="8" borderId="31" xfId="0" applyFont="1" applyFill="1" applyBorder="1" applyAlignment="1">
      <alignment horizontal="left"/>
    </xf>
    <xf numFmtId="0" fontId="12" fillId="8" borderId="31" xfId="0" applyFont="1" applyFill="1" applyBorder="1" applyAlignment="1">
      <alignment horizontal="left" wrapText="1"/>
    </xf>
    <xf numFmtId="0" fontId="12" fillId="8" borderId="20" xfId="0" applyFont="1" applyFill="1" applyBorder="1" applyAlignment="1">
      <alignment vertical="top" wrapText="1"/>
    </xf>
    <xf numFmtId="0" fontId="13" fillId="6" borderId="18" xfId="0" applyFont="1" applyFill="1" applyBorder="1" applyAlignment="1">
      <alignment horizontal="left" vertical="top"/>
    </xf>
    <xf numFmtId="0" fontId="12" fillId="5" borderId="21" xfId="0" applyFont="1" applyFill="1" applyBorder="1" applyAlignment="1">
      <alignment horizontal="left" vertical="top" wrapText="1"/>
    </xf>
    <xf numFmtId="0" fontId="12" fillId="7" borderId="0" xfId="0" applyFont="1" applyFill="1" applyAlignment="1">
      <alignment horizontal="left" vertical="top"/>
    </xf>
    <xf numFmtId="0" fontId="12" fillId="7" borderId="0" xfId="0" applyFont="1" applyFill="1" applyAlignment="1">
      <alignment horizontal="left" vertical="top" wrapText="1"/>
    </xf>
    <xf numFmtId="164" fontId="12" fillId="0" borderId="17" xfId="1" applyNumberFormat="1" applyFont="1" applyBorder="1" applyAlignment="1">
      <alignment horizontal="left" vertical="top"/>
    </xf>
    <xf numFmtId="1" fontId="12" fillId="0" borderId="17" xfId="0" applyNumberFormat="1" applyFont="1" applyBorder="1" applyAlignment="1">
      <alignment horizontal="left"/>
    </xf>
    <xf numFmtId="164" fontId="12" fillId="0" borderId="17" xfId="0" applyNumberFormat="1" applyFont="1" applyBorder="1" applyAlignment="1">
      <alignment horizontal="left" vertical="top"/>
    </xf>
    <xf numFmtId="164" fontId="12" fillId="0" borderId="17" xfId="0" applyNumberFormat="1" applyFont="1" applyBorder="1" applyAlignment="1">
      <alignment horizontal="left"/>
    </xf>
    <xf numFmtId="0" fontId="15" fillId="6" borderId="20" xfId="0" applyFont="1" applyFill="1" applyBorder="1" applyAlignment="1">
      <alignment horizontal="left" vertical="top"/>
    </xf>
    <xf numFmtId="1" fontId="27" fillId="0" borderId="17" xfId="0" applyNumberFormat="1" applyFont="1" applyBorder="1" applyAlignment="1">
      <alignment horizontal="left"/>
    </xf>
    <xf numFmtId="1" fontId="27" fillId="0" borderId="17" xfId="0" applyNumberFormat="1" applyFont="1" applyBorder="1" applyAlignment="1">
      <alignment horizontal="left" wrapText="1"/>
    </xf>
    <xf numFmtId="1" fontId="12" fillId="0" borderId="17" xfId="0" applyNumberFormat="1" applyFont="1" applyBorder="1" applyAlignment="1">
      <alignment horizontal="left" vertical="top"/>
    </xf>
    <xf numFmtId="0" fontId="28" fillId="5" borderId="26" xfId="0" applyFont="1" applyFill="1" applyBorder="1" applyAlignment="1">
      <alignment horizontal="left" vertical="top" wrapText="1"/>
    </xf>
    <xf numFmtId="0" fontId="12" fillId="5" borderId="0" xfId="0" applyFont="1" applyFill="1" applyAlignment="1">
      <alignment horizontal="left" vertical="top"/>
    </xf>
    <xf numFmtId="0" fontId="12" fillId="7" borderId="0" xfId="0" applyFont="1" applyFill="1" applyAlignment="1">
      <alignment horizontal="left" vertical="top"/>
    </xf>
    <xf numFmtId="0" fontId="15" fillId="5" borderId="17" xfId="0" applyFont="1" applyFill="1" applyBorder="1" applyAlignment="1">
      <alignment horizontal="left" vertical="top"/>
    </xf>
    <xf numFmtId="3" fontId="15" fillId="0" borderId="17" xfId="0" applyNumberFormat="1" applyFont="1" applyBorder="1" applyAlignment="1">
      <alignment horizontal="left" vertical="top"/>
    </xf>
    <xf numFmtId="0" fontId="15" fillId="6" borderId="17" xfId="0" applyFont="1" applyFill="1" applyBorder="1" applyAlignment="1">
      <alignment horizontal="left" vertical="top"/>
    </xf>
    <xf numFmtId="0" fontId="15" fillId="6" borderId="19" xfId="0" applyFont="1" applyFill="1" applyBorder="1" applyAlignment="1">
      <alignment horizontal="left" vertical="top"/>
    </xf>
    <xf numFmtId="3" fontId="15" fillId="5" borderId="17" xfId="0" applyNumberFormat="1" applyFont="1" applyFill="1" applyBorder="1" applyAlignment="1">
      <alignment horizontal="left" vertical="top"/>
    </xf>
    <xf numFmtId="3" fontId="12" fillId="0" borderId="17" xfId="0" applyNumberFormat="1" applyFont="1" applyBorder="1" applyAlignment="1">
      <alignment horizontal="left"/>
    </xf>
    <xf numFmtId="0" fontId="15" fillId="6" borderId="17" xfId="0" applyFont="1" applyFill="1" applyBorder="1" applyAlignment="1">
      <alignment horizontal="left" vertical="top"/>
    </xf>
    <xf numFmtId="0" fontId="28" fillId="5" borderId="27" xfId="0" applyFont="1" applyFill="1" applyBorder="1" applyAlignment="1">
      <alignment horizontal="left" vertical="top" wrapText="1"/>
    </xf>
    <xf numFmtId="0" fontId="15" fillId="0" borderId="17" xfId="0" applyFont="1" applyBorder="1" applyAlignment="1">
      <alignment horizontal="left"/>
    </xf>
    <xf numFmtId="4" fontId="29" fillId="0" borderId="17" xfId="0" applyNumberFormat="1" applyFont="1" applyBorder="1" applyAlignment="1">
      <alignment horizontal="left" vertical="top"/>
    </xf>
    <xf numFmtId="0" fontId="12" fillId="6" borderId="17" xfId="0" applyFont="1" applyFill="1" applyBorder="1" applyAlignment="1">
      <alignment horizontal="left" vertical="top" wrapText="1"/>
    </xf>
    <xf numFmtId="4" fontId="15" fillId="0" borderId="17" xfId="0" applyNumberFormat="1" applyFont="1" applyBorder="1" applyAlignment="1">
      <alignment horizontal="left" vertical="top"/>
    </xf>
    <xf numFmtId="4" fontId="27" fillId="0" borderId="17" xfId="0" applyNumberFormat="1" applyFont="1" applyBorder="1" applyAlignment="1">
      <alignment horizontal="left" vertical="top"/>
    </xf>
    <xf numFmtId="4" fontId="12" fillId="0" borderId="17" xfId="0" applyNumberFormat="1" applyFont="1" applyBorder="1" applyAlignment="1">
      <alignment horizontal="left" vertical="top"/>
    </xf>
    <xf numFmtId="0" fontId="30" fillId="5" borderId="27" xfId="0" applyFont="1" applyFill="1" applyBorder="1" applyAlignment="1">
      <alignment horizontal="left" vertical="top" wrapText="1"/>
    </xf>
  </cellXfs>
  <cellStyles count="2">
    <cellStyle name="Normalny" xfId="0" builtinId="0"/>
    <cellStyle name="style1562065327464" xfId="1" xr:uid="{A364F916-6EE8-6044-9535-609E8745838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tif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330200</xdr:colOff>
      <xdr:row>40</xdr:row>
      <xdr:rowOff>63500</xdr:rowOff>
    </xdr:from>
    <xdr:to>
      <xdr:col>11</xdr:col>
      <xdr:colOff>660400</xdr:colOff>
      <xdr:row>41</xdr:row>
      <xdr:rowOff>101600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A46CD510-CC5F-9143-AA00-5D2383658E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54400" y="8877300"/>
          <a:ext cx="15367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342900</xdr:colOff>
      <xdr:row>61</xdr:row>
      <xdr:rowOff>101600</xdr:rowOff>
    </xdr:from>
    <xdr:to>
      <xdr:col>11</xdr:col>
      <xdr:colOff>673100</xdr:colOff>
      <xdr:row>62</xdr:row>
      <xdr:rowOff>139700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C8F27631-449E-3640-AE37-9B75670328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67100" y="13322300"/>
          <a:ext cx="15367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342900</xdr:colOff>
      <xdr:row>32</xdr:row>
      <xdr:rowOff>50800</xdr:rowOff>
    </xdr:from>
    <xdr:ext cx="1536700" cy="241300"/>
    <xdr:pic>
      <xdr:nvPicPr>
        <xdr:cNvPr id="2" name="Obraz 1">
          <a:extLst>
            <a:ext uri="{FF2B5EF4-FFF2-40B4-BE49-F238E27FC236}">
              <a16:creationId xmlns:a16="http://schemas.microsoft.com/office/drawing/2014/main" id="{42AC74E7-2137-E840-B807-E252E94344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97900" y="6553200"/>
          <a:ext cx="15367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342900</xdr:colOff>
      <xdr:row>47</xdr:row>
      <xdr:rowOff>88900</xdr:rowOff>
    </xdr:from>
    <xdr:ext cx="1536700" cy="241300"/>
    <xdr:pic>
      <xdr:nvPicPr>
        <xdr:cNvPr id="3" name="Obraz 2">
          <a:extLst>
            <a:ext uri="{FF2B5EF4-FFF2-40B4-BE49-F238E27FC236}">
              <a16:creationId xmlns:a16="http://schemas.microsoft.com/office/drawing/2014/main" id="{B6C0DDC7-74EE-E749-9E95-08E1CAEC84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97900" y="9639300"/>
          <a:ext cx="15367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301625</xdr:colOff>
      <xdr:row>23</xdr:row>
      <xdr:rowOff>60325</xdr:rowOff>
    </xdr:from>
    <xdr:to>
      <xdr:col>12</xdr:col>
      <xdr:colOff>792693</xdr:colOff>
      <xdr:row>24</xdr:row>
      <xdr:rowOff>96308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64EBD8B8-7674-B741-8A13-0E65EB4890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99100" y="5022850"/>
          <a:ext cx="1700743" cy="2360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307975</xdr:colOff>
      <xdr:row>49</xdr:row>
      <xdr:rowOff>60325</xdr:rowOff>
    </xdr:from>
    <xdr:to>
      <xdr:col>12</xdr:col>
      <xdr:colOff>799043</xdr:colOff>
      <xdr:row>50</xdr:row>
      <xdr:rowOff>134408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C8C56804-6E2D-014B-8368-A3F8ED55D9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05450" y="10547350"/>
          <a:ext cx="1700743" cy="2360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660400</xdr:colOff>
      <xdr:row>9</xdr:row>
      <xdr:rowOff>50800</xdr:rowOff>
    </xdr:from>
    <xdr:ext cx="1701800" cy="241300"/>
    <xdr:pic>
      <xdr:nvPicPr>
        <xdr:cNvPr id="2" name="Obraz 1">
          <a:extLst>
            <a:ext uri="{FF2B5EF4-FFF2-40B4-BE49-F238E27FC236}">
              <a16:creationId xmlns:a16="http://schemas.microsoft.com/office/drawing/2014/main" id="{267158D9-DC26-9B44-A2EA-8DC2164294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87900" y="1879600"/>
          <a:ext cx="17018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317500</xdr:colOff>
      <xdr:row>49</xdr:row>
      <xdr:rowOff>76200</xdr:rowOff>
    </xdr:from>
    <xdr:ext cx="1549400" cy="241300"/>
    <xdr:pic>
      <xdr:nvPicPr>
        <xdr:cNvPr id="2" name="Obraz 1">
          <a:extLst>
            <a:ext uri="{FF2B5EF4-FFF2-40B4-BE49-F238E27FC236}">
              <a16:creationId xmlns:a16="http://schemas.microsoft.com/office/drawing/2014/main" id="{7F4E235B-2D5B-BA4C-A8EC-AA3A104493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00" y="10033000"/>
          <a:ext cx="15494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469900</xdr:colOff>
      <xdr:row>8</xdr:row>
      <xdr:rowOff>25400</xdr:rowOff>
    </xdr:from>
    <xdr:ext cx="1524000" cy="241300"/>
    <xdr:pic>
      <xdr:nvPicPr>
        <xdr:cNvPr id="2" name="Obraz 1">
          <a:extLst>
            <a:ext uri="{FF2B5EF4-FFF2-40B4-BE49-F238E27FC236}">
              <a16:creationId xmlns:a16="http://schemas.microsoft.com/office/drawing/2014/main" id="{96BE0D40-B8DB-9F4F-9581-AEE834B18D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24900" y="1651000"/>
          <a:ext cx="15240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457200</xdr:colOff>
      <xdr:row>21</xdr:row>
      <xdr:rowOff>63500</xdr:rowOff>
    </xdr:from>
    <xdr:ext cx="1511300" cy="241300"/>
    <xdr:pic>
      <xdr:nvPicPr>
        <xdr:cNvPr id="3" name="Obraz 4">
          <a:extLst>
            <a:ext uri="{FF2B5EF4-FFF2-40B4-BE49-F238E27FC236}">
              <a16:creationId xmlns:a16="http://schemas.microsoft.com/office/drawing/2014/main" id="{5AE3AC11-B011-2844-856B-54E142D8A7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12200" y="4330700"/>
          <a:ext cx="15113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0CA3C6-E62C-504E-A086-A383C4C18731}">
  <dimension ref="B1:N72"/>
  <sheetViews>
    <sheetView workbookViewId="0">
      <selection activeCell="P11" sqref="P11"/>
    </sheetView>
  </sheetViews>
  <sheetFormatPr baseColWidth="10" defaultRowHeight="13" x14ac:dyDescent="0.2"/>
  <cols>
    <col min="1" max="1" width="20.83203125" style="52" customWidth="1"/>
    <col min="2" max="2" width="20.83203125" style="51" customWidth="1"/>
    <col min="3" max="3" width="55.1640625" style="51" customWidth="1"/>
    <col min="4" max="12" width="15.83203125" style="52" customWidth="1"/>
    <col min="13" max="256" width="8.83203125" style="52" customWidth="1"/>
    <col min="257" max="258" width="20.83203125" style="52" customWidth="1"/>
    <col min="259" max="259" width="55.1640625" style="52" customWidth="1"/>
    <col min="260" max="268" width="15.83203125" style="52" customWidth="1"/>
    <col min="269" max="512" width="8.83203125" style="52" customWidth="1"/>
    <col min="513" max="514" width="20.83203125" style="52" customWidth="1"/>
    <col min="515" max="515" width="55.1640625" style="52" customWidth="1"/>
    <col min="516" max="524" width="15.83203125" style="52" customWidth="1"/>
    <col min="525" max="768" width="8.83203125" style="52" customWidth="1"/>
    <col min="769" max="770" width="20.83203125" style="52" customWidth="1"/>
    <col min="771" max="771" width="55.1640625" style="52" customWidth="1"/>
    <col min="772" max="780" width="15.83203125" style="52" customWidth="1"/>
    <col min="781" max="1024" width="8.83203125" style="52" customWidth="1"/>
    <col min="1025" max="1026" width="20.83203125" style="52" customWidth="1"/>
    <col min="1027" max="1027" width="55.1640625" style="52" customWidth="1"/>
    <col min="1028" max="1036" width="15.83203125" style="52" customWidth="1"/>
    <col min="1037" max="1280" width="8.83203125" style="52" customWidth="1"/>
    <col min="1281" max="1282" width="20.83203125" style="52" customWidth="1"/>
    <col min="1283" max="1283" width="55.1640625" style="52" customWidth="1"/>
    <col min="1284" max="1292" width="15.83203125" style="52" customWidth="1"/>
    <col min="1293" max="1536" width="8.83203125" style="52" customWidth="1"/>
    <col min="1537" max="1538" width="20.83203125" style="52" customWidth="1"/>
    <col min="1539" max="1539" width="55.1640625" style="52" customWidth="1"/>
    <col min="1540" max="1548" width="15.83203125" style="52" customWidth="1"/>
    <col min="1549" max="1792" width="8.83203125" style="52" customWidth="1"/>
    <col min="1793" max="1794" width="20.83203125" style="52" customWidth="1"/>
    <col min="1795" max="1795" width="55.1640625" style="52" customWidth="1"/>
    <col min="1796" max="1804" width="15.83203125" style="52" customWidth="1"/>
    <col min="1805" max="2048" width="8.83203125" style="52" customWidth="1"/>
    <col min="2049" max="2050" width="20.83203125" style="52" customWidth="1"/>
    <col min="2051" max="2051" width="55.1640625" style="52" customWidth="1"/>
    <col min="2052" max="2060" width="15.83203125" style="52" customWidth="1"/>
    <col min="2061" max="2304" width="8.83203125" style="52" customWidth="1"/>
    <col min="2305" max="2306" width="20.83203125" style="52" customWidth="1"/>
    <col min="2307" max="2307" width="55.1640625" style="52" customWidth="1"/>
    <col min="2308" max="2316" width="15.83203125" style="52" customWidth="1"/>
    <col min="2317" max="2560" width="8.83203125" style="52" customWidth="1"/>
    <col min="2561" max="2562" width="20.83203125" style="52" customWidth="1"/>
    <col min="2563" max="2563" width="55.1640625" style="52" customWidth="1"/>
    <col min="2564" max="2572" width="15.83203125" style="52" customWidth="1"/>
    <col min="2573" max="2816" width="8.83203125" style="52" customWidth="1"/>
    <col min="2817" max="2818" width="20.83203125" style="52" customWidth="1"/>
    <col min="2819" max="2819" width="55.1640625" style="52" customWidth="1"/>
    <col min="2820" max="2828" width="15.83203125" style="52" customWidth="1"/>
    <col min="2829" max="3072" width="8.83203125" style="52" customWidth="1"/>
    <col min="3073" max="3074" width="20.83203125" style="52" customWidth="1"/>
    <col min="3075" max="3075" width="55.1640625" style="52" customWidth="1"/>
    <col min="3076" max="3084" width="15.83203125" style="52" customWidth="1"/>
    <col min="3085" max="3328" width="8.83203125" style="52" customWidth="1"/>
    <col min="3329" max="3330" width="20.83203125" style="52" customWidth="1"/>
    <col min="3331" max="3331" width="55.1640625" style="52" customWidth="1"/>
    <col min="3332" max="3340" width="15.83203125" style="52" customWidth="1"/>
    <col min="3341" max="3584" width="8.83203125" style="52" customWidth="1"/>
    <col min="3585" max="3586" width="20.83203125" style="52" customWidth="1"/>
    <col min="3587" max="3587" width="55.1640625" style="52" customWidth="1"/>
    <col min="3588" max="3596" width="15.83203125" style="52" customWidth="1"/>
    <col min="3597" max="3840" width="8.83203125" style="52" customWidth="1"/>
    <col min="3841" max="3842" width="20.83203125" style="52" customWidth="1"/>
    <col min="3843" max="3843" width="55.1640625" style="52" customWidth="1"/>
    <col min="3844" max="3852" width="15.83203125" style="52" customWidth="1"/>
    <col min="3853" max="4096" width="8.83203125" style="52" customWidth="1"/>
    <col min="4097" max="4098" width="20.83203125" style="52" customWidth="1"/>
    <col min="4099" max="4099" width="55.1640625" style="52" customWidth="1"/>
    <col min="4100" max="4108" width="15.83203125" style="52" customWidth="1"/>
    <col min="4109" max="4352" width="8.83203125" style="52" customWidth="1"/>
    <col min="4353" max="4354" width="20.83203125" style="52" customWidth="1"/>
    <col min="4355" max="4355" width="55.1640625" style="52" customWidth="1"/>
    <col min="4356" max="4364" width="15.83203125" style="52" customWidth="1"/>
    <col min="4365" max="4608" width="8.83203125" style="52" customWidth="1"/>
    <col min="4609" max="4610" width="20.83203125" style="52" customWidth="1"/>
    <col min="4611" max="4611" width="55.1640625" style="52" customWidth="1"/>
    <col min="4612" max="4620" width="15.83203125" style="52" customWidth="1"/>
    <col min="4621" max="4864" width="8.83203125" style="52" customWidth="1"/>
    <col min="4865" max="4866" width="20.83203125" style="52" customWidth="1"/>
    <col min="4867" max="4867" width="55.1640625" style="52" customWidth="1"/>
    <col min="4868" max="4876" width="15.83203125" style="52" customWidth="1"/>
    <col min="4877" max="5120" width="8.83203125" style="52" customWidth="1"/>
    <col min="5121" max="5122" width="20.83203125" style="52" customWidth="1"/>
    <col min="5123" max="5123" width="55.1640625" style="52" customWidth="1"/>
    <col min="5124" max="5132" width="15.83203125" style="52" customWidth="1"/>
    <col min="5133" max="5376" width="8.83203125" style="52" customWidth="1"/>
    <col min="5377" max="5378" width="20.83203125" style="52" customWidth="1"/>
    <col min="5379" max="5379" width="55.1640625" style="52" customWidth="1"/>
    <col min="5380" max="5388" width="15.83203125" style="52" customWidth="1"/>
    <col min="5389" max="5632" width="8.83203125" style="52" customWidth="1"/>
    <col min="5633" max="5634" width="20.83203125" style="52" customWidth="1"/>
    <col min="5635" max="5635" width="55.1640625" style="52" customWidth="1"/>
    <col min="5636" max="5644" width="15.83203125" style="52" customWidth="1"/>
    <col min="5645" max="5888" width="8.83203125" style="52" customWidth="1"/>
    <col min="5889" max="5890" width="20.83203125" style="52" customWidth="1"/>
    <col min="5891" max="5891" width="55.1640625" style="52" customWidth="1"/>
    <col min="5892" max="5900" width="15.83203125" style="52" customWidth="1"/>
    <col min="5901" max="6144" width="8.83203125" style="52" customWidth="1"/>
    <col min="6145" max="6146" width="20.83203125" style="52" customWidth="1"/>
    <col min="6147" max="6147" width="55.1640625" style="52" customWidth="1"/>
    <col min="6148" max="6156" width="15.83203125" style="52" customWidth="1"/>
    <col min="6157" max="6400" width="8.83203125" style="52" customWidth="1"/>
    <col min="6401" max="6402" width="20.83203125" style="52" customWidth="1"/>
    <col min="6403" max="6403" width="55.1640625" style="52" customWidth="1"/>
    <col min="6404" max="6412" width="15.83203125" style="52" customWidth="1"/>
    <col min="6413" max="6656" width="8.83203125" style="52" customWidth="1"/>
    <col min="6657" max="6658" width="20.83203125" style="52" customWidth="1"/>
    <col min="6659" max="6659" width="55.1640625" style="52" customWidth="1"/>
    <col min="6660" max="6668" width="15.83203125" style="52" customWidth="1"/>
    <col min="6669" max="6912" width="8.83203125" style="52" customWidth="1"/>
    <col min="6913" max="6914" width="20.83203125" style="52" customWidth="1"/>
    <col min="6915" max="6915" width="55.1640625" style="52" customWidth="1"/>
    <col min="6916" max="6924" width="15.83203125" style="52" customWidth="1"/>
    <col min="6925" max="7168" width="8.83203125" style="52" customWidth="1"/>
    <col min="7169" max="7170" width="20.83203125" style="52" customWidth="1"/>
    <col min="7171" max="7171" width="55.1640625" style="52" customWidth="1"/>
    <col min="7172" max="7180" width="15.83203125" style="52" customWidth="1"/>
    <col min="7181" max="7424" width="8.83203125" style="52" customWidth="1"/>
    <col min="7425" max="7426" width="20.83203125" style="52" customWidth="1"/>
    <col min="7427" max="7427" width="55.1640625" style="52" customWidth="1"/>
    <col min="7428" max="7436" width="15.83203125" style="52" customWidth="1"/>
    <col min="7437" max="7680" width="8.83203125" style="52" customWidth="1"/>
    <col min="7681" max="7682" width="20.83203125" style="52" customWidth="1"/>
    <col min="7683" max="7683" width="55.1640625" style="52" customWidth="1"/>
    <col min="7684" max="7692" width="15.83203125" style="52" customWidth="1"/>
    <col min="7693" max="7936" width="8.83203125" style="52" customWidth="1"/>
    <col min="7937" max="7938" width="20.83203125" style="52" customWidth="1"/>
    <col min="7939" max="7939" width="55.1640625" style="52" customWidth="1"/>
    <col min="7940" max="7948" width="15.83203125" style="52" customWidth="1"/>
    <col min="7949" max="8192" width="8.83203125" style="52" customWidth="1"/>
    <col min="8193" max="8194" width="20.83203125" style="52" customWidth="1"/>
    <col min="8195" max="8195" width="55.1640625" style="52" customWidth="1"/>
    <col min="8196" max="8204" width="15.83203125" style="52" customWidth="1"/>
    <col min="8205" max="8448" width="8.83203125" style="52" customWidth="1"/>
    <col min="8449" max="8450" width="20.83203125" style="52" customWidth="1"/>
    <col min="8451" max="8451" width="55.1640625" style="52" customWidth="1"/>
    <col min="8452" max="8460" width="15.83203125" style="52" customWidth="1"/>
    <col min="8461" max="8704" width="8.83203125" style="52" customWidth="1"/>
    <col min="8705" max="8706" width="20.83203125" style="52" customWidth="1"/>
    <col min="8707" max="8707" width="55.1640625" style="52" customWidth="1"/>
    <col min="8708" max="8716" width="15.83203125" style="52" customWidth="1"/>
    <col min="8717" max="8960" width="8.83203125" style="52" customWidth="1"/>
    <col min="8961" max="8962" width="20.83203125" style="52" customWidth="1"/>
    <col min="8963" max="8963" width="55.1640625" style="52" customWidth="1"/>
    <col min="8964" max="8972" width="15.83203125" style="52" customWidth="1"/>
    <col min="8973" max="9216" width="8.83203125" style="52" customWidth="1"/>
    <col min="9217" max="9218" width="20.83203125" style="52" customWidth="1"/>
    <col min="9219" max="9219" width="55.1640625" style="52" customWidth="1"/>
    <col min="9220" max="9228" width="15.83203125" style="52" customWidth="1"/>
    <col min="9229" max="9472" width="8.83203125" style="52" customWidth="1"/>
    <col min="9473" max="9474" width="20.83203125" style="52" customWidth="1"/>
    <col min="9475" max="9475" width="55.1640625" style="52" customWidth="1"/>
    <col min="9476" max="9484" width="15.83203125" style="52" customWidth="1"/>
    <col min="9485" max="9728" width="8.83203125" style="52" customWidth="1"/>
    <col min="9729" max="9730" width="20.83203125" style="52" customWidth="1"/>
    <col min="9731" max="9731" width="55.1640625" style="52" customWidth="1"/>
    <col min="9732" max="9740" width="15.83203125" style="52" customWidth="1"/>
    <col min="9741" max="9984" width="8.83203125" style="52" customWidth="1"/>
    <col min="9985" max="9986" width="20.83203125" style="52" customWidth="1"/>
    <col min="9987" max="9987" width="55.1640625" style="52" customWidth="1"/>
    <col min="9988" max="9996" width="15.83203125" style="52" customWidth="1"/>
    <col min="9997" max="10240" width="8.83203125" style="52" customWidth="1"/>
    <col min="10241" max="10242" width="20.83203125" style="52" customWidth="1"/>
    <col min="10243" max="10243" width="55.1640625" style="52" customWidth="1"/>
    <col min="10244" max="10252" width="15.83203125" style="52" customWidth="1"/>
    <col min="10253" max="10496" width="8.83203125" style="52" customWidth="1"/>
    <col min="10497" max="10498" width="20.83203125" style="52" customWidth="1"/>
    <col min="10499" max="10499" width="55.1640625" style="52" customWidth="1"/>
    <col min="10500" max="10508" width="15.83203125" style="52" customWidth="1"/>
    <col min="10509" max="10752" width="8.83203125" style="52" customWidth="1"/>
    <col min="10753" max="10754" width="20.83203125" style="52" customWidth="1"/>
    <col min="10755" max="10755" width="55.1640625" style="52" customWidth="1"/>
    <col min="10756" max="10764" width="15.83203125" style="52" customWidth="1"/>
    <col min="10765" max="11008" width="8.83203125" style="52" customWidth="1"/>
    <col min="11009" max="11010" width="20.83203125" style="52" customWidth="1"/>
    <col min="11011" max="11011" width="55.1640625" style="52" customWidth="1"/>
    <col min="11012" max="11020" width="15.83203125" style="52" customWidth="1"/>
    <col min="11021" max="11264" width="8.83203125" style="52" customWidth="1"/>
    <col min="11265" max="11266" width="20.83203125" style="52" customWidth="1"/>
    <col min="11267" max="11267" width="55.1640625" style="52" customWidth="1"/>
    <col min="11268" max="11276" width="15.83203125" style="52" customWidth="1"/>
    <col min="11277" max="11520" width="8.83203125" style="52" customWidth="1"/>
    <col min="11521" max="11522" width="20.83203125" style="52" customWidth="1"/>
    <col min="11523" max="11523" width="55.1640625" style="52" customWidth="1"/>
    <col min="11524" max="11532" width="15.83203125" style="52" customWidth="1"/>
    <col min="11533" max="11776" width="8.83203125" style="52" customWidth="1"/>
    <col min="11777" max="11778" width="20.83203125" style="52" customWidth="1"/>
    <col min="11779" max="11779" width="55.1640625" style="52" customWidth="1"/>
    <col min="11780" max="11788" width="15.83203125" style="52" customWidth="1"/>
    <col min="11789" max="12032" width="8.83203125" style="52" customWidth="1"/>
    <col min="12033" max="12034" width="20.83203125" style="52" customWidth="1"/>
    <col min="12035" max="12035" width="55.1640625" style="52" customWidth="1"/>
    <col min="12036" max="12044" width="15.83203125" style="52" customWidth="1"/>
    <col min="12045" max="12288" width="8.83203125" style="52" customWidth="1"/>
    <col min="12289" max="12290" width="20.83203125" style="52" customWidth="1"/>
    <col min="12291" max="12291" width="55.1640625" style="52" customWidth="1"/>
    <col min="12292" max="12300" width="15.83203125" style="52" customWidth="1"/>
    <col min="12301" max="12544" width="8.83203125" style="52" customWidth="1"/>
    <col min="12545" max="12546" width="20.83203125" style="52" customWidth="1"/>
    <col min="12547" max="12547" width="55.1640625" style="52" customWidth="1"/>
    <col min="12548" max="12556" width="15.83203125" style="52" customWidth="1"/>
    <col min="12557" max="12800" width="8.83203125" style="52" customWidth="1"/>
    <col min="12801" max="12802" width="20.83203125" style="52" customWidth="1"/>
    <col min="12803" max="12803" width="55.1640625" style="52" customWidth="1"/>
    <col min="12804" max="12812" width="15.83203125" style="52" customWidth="1"/>
    <col min="12813" max="13056" width="8.83203125" style="52" customWidth="1"/>
    <col min="13057" max="13058" width="20.83203125" style="52" customWidth="1"/>
    <col min="13059" max="13059" width="55.1640625" style="52" customWidth="1"/>
    <col min="13060" max="13068" width="15.83203125" style="52" customWidth="1"/>
    <col min="13069" max="13312" width="8.83203125" style="52" customWidth="1"/>
    <col min="13313" max="13314" width="20.83203125" style="52" customWidth="1"/>
    <col min="13315" max="13315" width="55.1640625" style="52" customWidth="1"/>
    <col min="13316" max="13324" width="15.83203125" style="52" customWidth="1"/>
    <col min="13325" max="13568" width="8.83203125" style="52" customWidth="1"/>
    <col min="13569" max="13570" width="20.83203125" style="52" customWidth="1"/>
    <col min="13571" max="13571" width="55.1640625" style="52" customWidth="1"/>
    <col min="13572" max="13580" width="15.83203125" style="52" customWidth="1"/>
    <col min="13581" max="13824" width="8.83203125" style="52" customWidth="1"/>
    <col min="13825" max="13826" width="20.83203125" style="52" customWidth="1"/>
    <col min="13827" max="13827" width="55.1640625" style="52" customWidth="1"/>
    <col min="13828" max="13836" width="15.83203125" style="52" customWidth="1"/>
    <col min="13837" max="14080" width="8.83203125" style="52" customWidth="1"/>
    <col min="14081" max="14082" width="20.83203125" style="52" customWidth="1"/>
    <col min="14083" max="14083" width="55.1640625" style="52" customWidth="1"/>
    <col min="14084" max="14092" width="15.83203125" style="52" customWidth="1"/>
    <col min="14093" max="14336" width="8.83203125" style="52" customWidth="1"/>
    <col min="14337" max="14338" width="20.83203125" style="52" customWidth="1"/>
    <col min="14339" max="14339" width="55.1640625" style="52" customWidth="1"/>
    <col min="14340" max="14348" width="15.83203125" style="52" customWidth="1"/>
    <col min="14349" max="14592" width="8.83203125" style="52" customWidth="1"/>
    <col min="14593" max="14594" width="20.83203125" style="52" customWidth="1"/>
    <col min="14595" max="14595" width="55.1640625" style="52" customWidth="1"/>
    <col min="14596" max="14604" width="15.83203125" style="52" customWidth="1"/>
    <col min="14605" max="14848" width="8.83203125" style="52" customWidth="1"/>
    <col min="14849" max="14850" width="20.83203125" style="52" customWidth="1"/>
    <col min="14851" max="14851" width="55.1640625" style="52" customWidth="1"/>
    <col min="14852" max="14860" width="15.83203125" style="52" customWidth="1"/>
    <col min="14861" max="15104" width="8.83203125" style="52" customWidth="1"/>
    <col min="15105" max="15106" width="20.83203125" style="52" customWidth="1"/>
    <col min="15107" max="15107" width="55.1640625" style="52" customWidth="1"/>
    <col min="15108" max="15116" width="15.83203125" style="52" customWidth="1"/>
    <col min="15117" max="15360" width="8.83203125" style="52" customWidth="1"/>
    <col min="15361" max="15362" width="20.83203125" style="52" customWidth="1"/>
    <col min="15363" max="15363" width="55.1640625" style="52" customWidth="1"/>
    <col min="15364" max="15372" width="15.83203125" style="52" customWidth="1"/>
    <col min="15373" max="15616" width="8.83203125" style="52" customWidth="1"/>
    <col min="15617" max="15618" width="20.83203125" style="52" customWidth="1"/>
    <col min="15619" max="15619" width="55.1640625" style="52" customWidth="1"/>
    <col min="15620" max="15628" width="15.83203125" style="52" customWidth="1"/>
    <col min="15629" max="15872" width="8.83203125" style="52" customWidth="1"/>
    <col min="15873" max="15874" width="20.83203125" style="52" customWidth="1"/>
    <col min="15875" max="15875" width="55.1640625" style="52" customWidth="1"/>
    <col min="15876" max="15884" width="15.83203125" style="52" customWidth="1"/>
    <col min="15885" max="16128" width="8.83203125" style="52" customWidth="1"/>
    <col min="16129" max="16130" width="20.83203125" style="52" customWidth="1"/>
    <col min="16131" max="16131" width="55.1640625" style="52" customWidth="1"/>
    <col min="16132" max="16140" width="15.83203125" style="52" customWidth="1"/>
    <col min="16141" max="16384" width="8.83203125" style="52" customWidth="1"/>
  </cols>
  <sheetData>
    <row r="1" spans="2:12" ht="40" customHeight="1" x14ac:dyDescent="0.2">
      <c r="B1" s="50" t="s">
        <v>25</v>
      </c>
    </row>
    <row r="2" spans="2:12" s="55" customFormat="1" ht="30" customHeight="1" x14ac:dyDescent="0.2">
      <c r="B2" s="53" t="s">
        <v>0</v>
      </c>
      <c r="C2" s="53" t="s">
        <v>1</v>
      </c>
      <c r="D2" s="54" t="s">
        <v>2</v>
      </c>
      <c r="E2" s="54" t="s">
        <v>3</v>
      </c>
      <c r="F2" s="54" t="s">
        <v>4</v>
      </c>
      <c r="G2" s="54" t="s">
        <v>5</v>
      </c>
      <c r="H2" s="54" t="s">
        <v>6</v>
      </c>
      <c r="I2" s="54" t="s">
        <v>7</v>
      </c>
      <c r="J2" s="54" t="s">
        <v>8</v>
      </c>
      <c r="K2" s="54" t="s">
        <v>9</v>
      </c>
      <c r="L2" s="54" t="s">
        <v>9</v>
      </c>
    </row>
    <row r="3" spans="2:12" ht="16" customHeight="1" x14ac:dyDescent="0.2">
      <c r="B3" s="56" t="s">
        <v>10</v>
      </c>
      <c r="C3" s="57" t="s">
        <v>20</v>
      </c>
      <c r="D3" s="58">
        <v>27119</v>
      </c>
      <c r="E3" s="58">
        <v>28098</v>
      </c>
      <c r="F3" s="58">
        <v>28177</v>
      </c>
      <c r="G3" s="58">
        <v>28731</v>
      </c>
      <c r="H3" s="58">
        <v>31329</v>
      </c>
      <c r="I3" s="58">
        <v>34191</v>
      </c>
      <c r="J3" s="58">
        <v>31839</v>
      </c>
      <c r="K3" s="58">
        <v>36379</v>
      </c>
      <c r="L3" s="59">
        <v>41244</v>
      </c>
    </row>
    <row r="4" spans="2:12" ht="16" customHeight="1" x14ac:dyDescent="0.2">
      <c r="B4" s="60"/>
      <c r="C4" s="57" t="s">
        <v>11</v>
      </c>
      <c r="D4" s="58">
        <v>496</v>
      </c>
      <c r="E4" s="58">
        <v>479</v>
      </c>
      <c r="F4" s="58">
        <v>516</v>
      </c>
      <c r="G4" s="58">
        <v>505</v>
      </c>
      <c r="H4" s="58">
        <v>483</v>
      </c>
      <c r="I4" s="58">
        <v>511</v>
      </c>
      <c r="J4" s="58">
        <v>478</v>
      </c>
      <c r="K4" s="58">
        <v>578</v>
      </c>
      <c r="L4" s="59">
        <v>741</v>
      </c>
    </row>
    <row r="5" spans="2:12" ht="16" customHeight="1" x14ac:dyDescent="0.2">
      <c r="B5" s="61" t="s">
        <v>26</v>
      </c>
      <c r="C5" s="61"/>
      <c r="D5" s="62">
        <f>SUM(D3:D4)</f>
        <v>27615</v>
      </c>
      <c r="E5" s="62">
        <f t="shared" ref="E5:K5" si="0">SUM(E3:E4)</f>
        <v>28577</v>
      </c>
      <c r="F5" s="62">
        <f t="shared" si="0"/>
        <v>28693</v>
      </c>
      <c r="G5" s="62">
        <f t="shared" si="0"/>
        <v>29236</v>
      </c>
      <c r="H5" s="62">
        <f t="shared" si="0"/>
        <v>31812</v>
      </c>
      <c r="I5" s="62">
        <f t="shared" si="0"/>
        <v>34702</v>
      </c>
      <c r="J5" s="62">
        <f t="shared" si="0"/>
        <v>32317</v>
      </c>
      <c r="K5" s="62">
        <f t="shared" si="0"/>
        <v>36957</v>
      </c>
      <c r="L5" s="62">
        <f>SUM(L3:L4)</f>
        <v>41985</v>
      </c>
    </row>
    <row r="6" spans="2:12" ht="16" customHeight="1" x14ac:dyDescent="0.2">
      <c r="B6" s="63"/>
      <c r="C6" s="64"/>
      <c r="D6" s="64"/>
      <c r="E6" s="64"/>
      <c r="F6" s="64"/>
      <c r="G6" s="64"/>
      <c r="H6" s="64"/>
      <c r="I6" s="64"/>
      <c r="J6" s="64"/>
      <c r="K6" s="64"/>
      <c r="L6" s="65"/>
    </row>
    <row r="7" spans="2:12" ht="16" customHeight="1" x14ac:dyDescent="0.2">
      <c r="B7" s="56" t="s">
        <v>12</v>
      </c>
      <c r="C7" s="57" t="s">
        <v>13</v>
      </c>
      <c r="D7" s="58">
        <v>14057</v>
      </c>
      <c r="E7" s="58">
        <v>13594</v>
      </c>
      <c r="F7" s="58">
        <v>13120</v>
      </c>
      <c r="G7" s="58">
        <v>13019</v>
      </c>
      <c r="H7" s="58">
        <v>12926</v>
      </c>
      <c r="I7" s="58">
        <v>13043</v>
      </c>
      <c r="J7" s="58">
        <v>13767</v>
      </c>
      <c r="K7" s="58">
        <v>9383</v>
      </c>
      <c r="L7" s="59">
        <v>4984</v>
      </c>
    </row>
    <row r="8" spans="2:12" ht="16" customHeight="1" x14ac:dyDescent="0.2">
      <c r="B8" s="60"/>
      <c r="C8" s="57" t="s">
        <v>14</v>
      </c>
      <c r="D8" s="58">
        <v>462</v>
      </c>
      <c r="E8" s="58">
        <v>412</v>
      </c>
      <c r="F8" s="58">
        <v>420</v>
      </c>
      <c r="G8" s="58">
        <v>392</v>
      </c>
      <c r="H8" s="58">
        <v>376</v>
      </c>
      <c r="I8" s="58">
        <v>360</v>
      </c>
      <c r="J8" s="58">
        <v>357</v>
      </c>
      <c r="K8" s="58">
        <v>236</v>
      </c>
      <c r="L8" s="66">
        <v>130</v>
      </c>
    </row>
    <row r="9" spans="2:12" ht="16" customHeight="1" x14ac:dyDescent="0.2">
      <c r="B9" s="67" t="s">
        <v>26</v>
      </c>
      <c r="C9" s="68"/>
      <c r="D9" s="62">
        <f>SUM(D7:D8)</f>
        <v>14519</v>
      </c>
      <c r="E9" s="62">
        <f t="shared" ref="E9:K9" si="1">SUM(E7:E8)</f>
        <v>14006</v>
      </c>
      <c r="F9" s="62">
        <f t="shared" si="1"/>
        <v>13540</v>
      </c>
      <c r="G9" s="62">
        <f t="shared" si="1"/>
        <v>13411</v>
      </c>
      <c r="H9" s="62">
        <f t="shared" si="1"/>
        <v>13302</v>
      </c>
      <c r="I9" s="62">
        <f t="shared" si="1"/>
        <v>13403</v>
      </c>
      <c r="J9" s="62">
        <f t="shared" si="1"/>
        <v>14124</v>
      </c>
      <c r="K9" s="62">
        <f t="shared" si="1"/>
        <v>9619</v>
      </c>
      <c r="L9" s="62">
        <f>SUM(L7:L8)</f>
        <v>5114</v>
      </c>
    </row>
    <row r="10" spans="2:12" ht="16" customHeight="1" x14ac:dyDescent="0.2">
      <c r="B10" s="63"/>
      <c r="C10" s="64"/>
      <c r="D10" s="64"/>
      <c r="E10" s="64"/>
      <c r="F10" s="64"/>
      <c r="G10" s="64"/>
      <c r="H10" s="64"/>
      <c r="I10" s="64"/>
      <c r="J10" s="64"/>
      <c r="K10" s="64"/>
      <c r="L10" s="65"/>
    </row>
    <row r="11" spans="2:12" ht="16" customHeight="1" x14ac:dyDescent="0.2">
      <c r="B11" s="56" t="s">
        <v>15</v>
      </c>
      <c r="C11" s="57" t="s">
        <v>16</v>
      </c>
      <c r="D11" s="58">
        <v>14339</v>
      </c>
      <c r="E11" s="58">
        <v>13692</v>
      </c>
      <c r="F11" s="58">
        <v>13022</v>
      </c>
      <c r="G11" s="58">
        <v>12569</v>
      </c>
      <c r="H11" s="58">
        <v>12259</v>
      </c>
      <c r="I11" s="58">
        <v>11920</v>
      </c>
      <c r="J11" s="58">
        <v>11769</v>
      </c>
      <c r="K11" s="58">
        <v>11990</v>
      </c>
      <c r="L11" s="59">
        <v>12267</v>
      </c>
    </row>
    <row r="12" spans="2:12" ht="16" customHeight="1" x14ac:dyDescent="0.2">
      <c r="B12" s="69"/>
      <c r="C12" s="57" t="s">
        <v>27</v>
      </c>
      <c r="D12" s="58">
        <v>59</v>
      </c>
      <c r="E12" s="58">
        <v>58</v>
      </c>
      <c r="F12" s="58">
        <v>78</v>
      </c>
      <c r="G12" s="58">
        <v>81</v>
      </c>
      <c r="H12" s="58">
        <v>94</v>
      </c>
      <c r="I12" s="58">
        <v>82</v>
      </c>
      <c r="J12" s="58">
        <v>81</v>
      </c>
      <c r="K12" s="58">
        <v>79</v>
      </c>
      <c r="L12" s="59">
        <v>66</v>
      </c>
    </row>
    <row r="13" spans="2:12" ht="16" customHeight="1" x14ac:dyDescent="0.2">
      <c r="B13" s="69"/>
      <c r="C13" s="57" t="s">
        <v>28</v>
      </c>
      <c r="D13" s="58">
        <v>17</v>
      </c>
      <c r="E13" s="58">
        <v>35</v>
      </c>
      <c r="F13" s="58">
        <v>18</v>
      </c>
      <c r="G13" s="58">
        <v>0</v>
      </c>
      <c r="H13" s="70" t="s">
        <v>29</v>
      </c>
      <c r="I13" s="70" t="s">
        <v>29</v>
      </c>
      <c r="J13" s="70" t="s">
        <v>29</v>
      </c>
      <c r="K13" s="70" t="s">
        <v>29</v>
      </c>
      <c r="L13" s="70" t="s">
        <v>29</v>
      </c>
    </row>
    <row r="14" spans="2:12" ht="16" customHeight="1" x14ac:dyDescent="0.2">
      <c r="B14" s="69"/>
      <c r="C14" s="57" t="s">
        <v>30</v>
      </c>
      <c r="D14" s="58">
        <v>8</v>
      </c>
      <c r="E14" s="58">
        <v>14</v>
      </c>
      <c r="F14" s="58">
        <v>7</v>
      </c>
      <c r="G14" s="58">
        <v>0</v>
      </c>
      <c r="H14" s="70" t="s">
        <v>29</v>
      </c>
      <c r="I14" s="70" t="s">
        <v>29</v>
      </c>
      <c r="J14" s="70" t="s">
        <v>29</v>
      </c>
      <c r="K14" s="70" t="s">
        <v>29</v>
      </c>
      <c r="L14" s="70" t="s">
        <v>29</v>
      </c>
    </row>
    <row r="15" spans="2:12" ht="16" customHeight="1" x14ac:dyDescent="0.2">
      <c r="B15" s="69"/>
      <c r="C15" s="71"/>
      <c r="D15" s="72"/>
      <c r="E15" s="72"/>
      <c r="F15" s="72"/>
      <c r="G15" s="72"/>
      <c r="H15" s="72"/>
      <c r="I15" s="72"/>
      <c r="J15" s="72"/>
      <c r="K15" s="73"/>
      <c r="L15" s="74"/>
    </row>
    <row r="16" spans="2:12" ht="16" customHeight="1" x14ac:dyDescent="0.2">
      <c r="B16" s="69"/>
      <c r="C16" s="57" t="s">
        <v>31</v>
      </c>
      <c r="D16" s="70" t="s">
        <v>29</v>
      </c>
      <c r="E16" s="70" t="s">
        <v>29</v>
      </c>
      <c r="F16" s="70" t="s">
        <v>29</v>
      </c>
      <c r="G16" s="70" t="s">
        <v>29</v>
      </c>
      <c r="H16" s="70" t="s">
        <v>29</v>
      </c>
      <c r="I16" s="70" t="s">
        <v>29</v>
      </c>
      <c r="J16" s="75" t="s">
        <v>29</v>
      </c>
      <c r="K16" s="76">
        <v>38</v>
      </c>
      <c r="L16" s="77">
        <v>91</v>
      </c>
    </row>
    <row r="17" spans="2:14" ht="30.75" customHeight="1" x14ac:dyDescent="0.2">
      <c r="B17" s="69"/>
      <c r="C17" s="57" t="s">
        <v>32</v>
      </c>
      <c r="D17" s="70" t="s">
        <v>29</v>
      </c>
      <c r="E17" s="70" t="s">
        <v>29</v>
      </c>
      <c r="F17" s="70" t="s">
        <v>29</v>
      </c>
      <c r="G17" s="70" t="s">
        <v>29</v>
      </c>
      <c r="H17" s="70" t="s">
        <v>29</v>
      </c>
      <c r="I17" s="70" t="s">
        <v>29</v>
      </c>
      <c r="J17" s="75" t="s">
        <v>29</v>
      </c>
      <c r="K17" s="76">
        <v>674</v>
      </c>
      <c r="L17" s="77">
        <v>1118</v>
      </c>
      <c r="M17" s="78"/>
      <c r="N17" s="78"/>
    </row>
    <row r="18" spans="2:14" ht="16" customHeight="1" x14ac:dyDescent="0.2">
      <c r="B18" s="69"/>
      <c r="C18" s="71"/>
      <c r="D18" s="72"/>
      <c r="E18" s="72"/>
      <c r="F18" s="72"/>
      <c r="G18" s="72"/>
      <c r="H18" s="72"/>
      <c r="I18" s="72"/>
      <c r="J18" s="72"/>
      <c r="K18" s="79"/>
      <c r="L18" s="80"/>
      <c r="M18" s="78"/>
      <c r="N18" s="78"/>
    </row>
    <row r="19" spans="2:14" ht="16" customHeight="1" x14ac:dyDescent="0.2">
      <c r="B19" s="69"/>
      <c r="C19" s="57" t="s">
        <v>33</v>
      </c>
      <c r="D19" s="58">
        <v>259</v>
      </c>
      <c r="E19" s="58">
        <v>310</v>
      </c>
      <c r="F19" s="58">
        <v>356</v>
      </c>
      <c r="G19" s="58">
        <v>368</v>
      </c>
      <c r="H19" s="58">
        <v>381</v>
      </c>
      <c r="I19" s="58">
        <v>310</v>
      </c>
      <c r="J19" s="58">
        <v>275</v>
      </c>
      <c r="K19" s="58">
        <v>397</v>
      </c>
      <c r="L19" s="66">
        <v>384</v>
      </c>
      <c r="M19" s="78"/>
      <c r="N19" s="78"/>
    </row>
    <row r="20" spans="2:14" ht="16" customHeight="1" x14ac:dyDescent="0.2">
      <c r="B20" s="69"/>
      <c r="C20" s="57" t="s">
        <v>34</v>
      </c>
      <c r="D20" s="58">
        <v>730</v>
      </c>
      <c r="E20" s="58">
        <v>733</v>
      </c>
      <c r="F20" s="58">
        <v>731</v>
      </c>
      <c r="G20" s="58">
        <v>731</v>
      </c>
      <c r="H20" s="58">
        <v>735</v>
      </c>
      <c r="I20" s="58">
        <v>728</v>
      </c>
      <c r="J20" s="58">
        <v>747</v>
      </c>
      <c r="K20" s="58">
        <v>754</v>
      </c>
      <c r="L20" s="66">
        <v>744</v>
      </c>
      <c r="M20" s="78"/>
      <c r="N20" s="78"/>
    </row>
    <row r="21" spans="2:14" ht="28" x14ac:dyDescent="0.2">
      <c r="B21" s="69"/>
      <c r="C21" s="57" t="s">
        <v>35</v>
      </c>
      <c r="D21" s="58">
        <v>212</v>
      </c>
      <c r="E21" s="58">
        <v>204</v>
      </c>
      <c r="F21" s="58">
        <v>195</v>
      </c>
      <c r="G21" s="58">
        <v>234</v>
      </c>
      <c r="H21" s="58">
        <v>231</v>
      </c>
      <c r="I21" s="58">
        <v>248</v>
      </c>
      <c r="J21" s="58">
        <v>354</v>
      </c>
      <c r="K21" s="58">
        <v>473</v>
      </c>
      <c r="L21" s="66">
        <v>443</v>
      </c>
      <c r="M21" s="78"/>
      <c r="N21" s="78"/>
    </row>
    <row r="22" spans="2:14" ht="16" customHeight="1" x14ac:dyDescent="0.2">
      <c r="B22" s="69"/>
      <c r="C22" s="81"/>
      <c r="D22" s="82"/>
      <c r="E22" s="82"/>
      <c r="F22" s="82"/>
      <c r="G22" s="82"/>
      <c r="H22" s="82"/>
      <c r="I22" s="82"/>
      <c r="J22" s="82"/>
      <c r="K22" s="82"/>
      <c r="L22" s="83"/>
      <c r="M22" s="78"/>
      <c r="N22" s="78"/>
    </row>
    <row r="23" spans="2:14" ht="16" customHeight="1" x14ac:dyDescent="0.2">
      <c r="B23" s="69"/>
      <c r="C23" s="57" t="s">
        <v>36</v>
      </c>
      <c r="D23" s="58">
        <v>473</v>
      </c>
      <c r="E23" s="58">
        <v>461</v>
      </c>
      <c r="F23" s="58">
        <v>265</v>
      </c>
      <c r="G23" s="58">
        <v>139</v>
      </c>
      <c r="H23" s="70" t="s">
        <v>29</v>
      </c>
      <c r="I23" s="70" t="s">
        <v>29</v>
      </c>
      <c r="J23" s="70" t="s">
        <v>29</v>
      </c>
      <c r="K23" s="70" t="s">
        <v>29</v>
      </c>
      <c r="L23" s="70" t="s">
        <v>29</v>
      </c>
      <c r="M23" s="78"/>
      <c r="N23" s="78"/>
    </row>
    <row r="24" spans="2:14" ht="16" customHeight="1" x14ac:dyDescent="0.2">
      <c r="B24" s="69"/>
      <c r="C24" s="71"/>
      <c r="D24" s="72"/>
      <c r="E24" s="72"/>
      <c r="F24" s="72"/>
      <c r="G24" s="72"/>
      <c r="H24" s="72"/>
      <c r="I24" s="72"/>
      <c r="J24" s="72"/>
      <c r="K24" s="72"/>
      <c r="L24" s="65"/>
      <c r="M24" s="78"/>
      <c r="N24" s="78"/>
    </row>
    <row r="25" spans="2:14" ht="16" customHeight="1" x14ac:dyDescent="0.2">
      <c r="B25" s="69"/>
      <c r="C25" s="57" t="s">
        <v>37</v>
      </c>
      <c r="D25" s="58">
        <v>7379</v>
      </c>
      <c r="E25" s="58">
        <v>7193</v>
      </c>
      <c r="F25" s="58">
        <v>6974</v>
      </c>
      <c r="G25" s="58">
        <v>7144</v>
      </c>
      <c r="H25" s="58">
        <v>7478</v>
      </c>
      <c r="I25" s="58">
        <v>7830</v>
      </c>
      <c r="J25" s="58">
        <v>8358</v>
      </c>
      <c r="K25" s="58">
        <v>8515</v>
      </c>
      <c r="L25" s="59">
        <v>8844</v>
      </c>
      <c r="M25" s="78"/>
      <c r="N25" s="78"/>
    </row>
    <row r="26" spans="2:14" ht="16" customHeight="1" x14ac:dyDescent="0.2">
      <c r="B26" s="69"/>
      <c r="C26" s="57" t="s">
        <v>38</v>
      </c>
      <c r="D26" s="58">
        <v>24</v>
      </c>
      <c r="E26" s="58">
        <v>22</v>
      </c>
      <c r="F26" s="58">
        <v>16</v>
      </c>
      <c r="G26" s="58">
        <v>11</v>
      </c>
      <c r="H26" s="58">
        <v>13</v>
      </c>
      <c r="I26" s="58">
        <v>14</v>
      </c>
      <c r="J26" s="58">
        <v>18</v>
      </c>
      <c r="K26" s="58">
        <v>23</v>
      </c>
      <c r="L26" s="59">
        <v>21</v>
      </c>
      <c r="M26" s="78"/>
      <c r="N26" s="78"/>
    </row>
    <row r="27" spans="2:14" ht="16" customHeight="1" x14ac:dyDescent="0.2">
      <c r="B27" s="69"/>
      <c r="C27" s="57" t="s">
        <v>39</v>
      </c>
      <c r="D27" s="58">
        <v>24</v>
      </c>
      <c r="E27" s="58">
        <v>11</v>
      </c>
      <c r="F27" s="58">
        <v>4</v>
      </c>
      <c r="G27" s="58">
        <v>0</v>
      </c>
      <c r="H27" s="70" t="s">
        <v>29</v>
      </c>
      <c r="I27" s="70" t="s">
        <v>29</v>
      </c>
      <c r="J27" s="70" t="s">
        <v>29</v>
      </c>
      <c r="K27" s="70" t="s">
        <v>29</v>
      </c>
      <c r="L27" s="70" t="s">
        <v>29</v>
      </c>
    </row>
    <row r="28" spans="2:14" ht="16" customHeight="1" x14ac:dyDescent="0.2">
      <c r="B28" s="69"/>
      <c r="C28" s="71"/>
      <c r="D28" s="72"/>
      <c r="E28" s="72"/>
      <c r="F28" s="72"/>
      <c r="G28" s="72"/>
      <c r="H28" s="72"/>
      <c r="I28" s="72"/>
      <c r="J28" s="72"/>
      <c r="K28" s="72"/>
      <c r="L28" s="65"/>
    </row>
    <row r="29" spans="2:14" ht="16" customHeight="1" x14ac:dyDescent="0.2">
      <c r="B29" s="69"/>
      <c r="C29" s="57" t="s">
        <v>40</v>
      </c>
      <c r="D29" s="58">
        <v>167</v>
      </c>
      <c r="E29" s="58">
        <v>155</v>
      </c>
      <c r="F29" s="58">
        <v>154</v>
      </c>
      <c r="G29" s="58">
        <v>154</v>
      </c>
      <c r="H29" s="58">
        <v>161</v>
      </c>
      <c r="I29" s="58">
        <v>146</v>
      </c>
      <c r="J29" s="58">
        <v>151</v>
      </c>
      <c r="K29" s="58">
        <v>159</v>
      </c>
      <c r="L29" s="84">
        <v>171</v>
      </c>
    </row>
    <row r="30" spans="2:14" ht="16" customHeight="1" x14ac:dyDescent="0.2">
      <c r="B30" s="69"/>
      <c r="C30" s="57" t="s">
        <v>41</v>
      </c>
      <c r="D30" s="58">
        <v>234</v>
      </c>
      <c r="E30" s="58">
        <v>199</v>
      </c>
      <c r="F30" s="58">
        <v>186</v>
      </c>
      <c r="G30" s="58">
        <v>151</v>
      </c>
      <c r="H30" s="58">
        <v>155</v>
      </c>
      <c r="I30" s="58">
        <v>154</v>
      </c>
      <c r="J30" s="58">
        <v>142</v>
      </c>
      <c r="K30" s="58">
        <v>85</v>
      </c>
      <c r="L30" s="84">
        <v>38</v>
      </c>
    </row>
    <row r="31" spans="2:14" ht="16" customHeight="1" x14ac:dyDescent="0.2">
      <c r="B31" s="60"/>
      <c r="C31" s="57" t="s">
        <v>42</v>
      </c>
      <c r="D31" s="58">
        <v>2176</v>
      </c>
      <c r="E31" s="58">
        <v>2147</v>
      </c>
      <c r="F31" s="58">
        <v>2056</v>
      </c>
      <c r="G31" s="58">
        <v>1893</v>
      </c>
      <c r="H31" s="58">
        <v>1903</v>
      </c>
      <c r="I31" s="58">
        <v>1727</v>
      </c>
      <c r="J31" s="58">
        <v>1619</v>
      </c>
      <c r="K31" s="58">
        <v>964</v>
      </c>
      <c r="L31" s="84">
        <v>459</v>
      </c>
    </row>
    <row r="32" spans="2:14" ht="16" customHeight="1" x14ac:dyDescent="0.2">
      <c r="B32" s="85" t="s">
        <v>26</v>
      </c>
      <c r="C32" s="86"/>
      <c r="D32" s="62">
        <f t="shared" ref="D32:J32" si="2">SUM(D11:D31)</f>
        <v>26101</v>
      </c>
      <c r="E32" s="62">
        <f t="shared" si="2"/>
        <v>25234</v>
      </c>
      <c r="F32" s="62">
        <f t="shared" si="2"/>
        <v>24062</v>
      </c>
      <c r="G32" s="62">
        <f t="shared" si="2"/>
        <v>23475</v>
      </c>
      <c r="H32" s="62">
        <f t="shared" si="2"/>
        <v>23410</v>
      </c>
      <c r="I32" s="62">
        <f t="shared" si="2"/>
        <v>23159</v>
      </c>
      <c r="J32" s="62">
        <f t="shared" si="2"/>
        <v>23514</v>
      </c>
      <c r="K32" s="62">
        <f>K11+K12+K16+K17+K19+K20+K21+K25+K26+K29+K30+K31</f>
        <v>24151</v>
      </c>
      <c r="L32" s="62">
        <f>L11+L12+L16+L17+L19+L20+L21+L25+L26+L29+L30+L31</f>
        <v>24646</v>
      </c>
    </row>
    <row r="33" spans="2:12" ht="16" customHeight="1" x14ac:dyDescent="0.2">
      <c r="B33" s="87"/>
      <c r="C33" s="88"/>
      <c r="D33" s="88"/>
      <c r="E33" s="88"/>
      <c r="F33" s="88"/>
      <c r="G33" s="88"/>
      <c r="H33" s="88"/>
      <c r="I33" s="88"/>
      <c r="J33" s="88"/>
      <c r="K33" s="88"/>
      <c r="L33" s="65"/>
    </row>
    <row r="34" spans="2:12" ht="16" customHeight="1" x14ac:dyDescent="0.2">
      <c r="B34" s="89" t="s">
        <v>43</v>
      </c>
      <c r="C34" s="57" t="s">
        <v>44</v>
      </c>
      <c r="D34" s="58">
        <v>1392</v>
      </c>
      <c r="E34" s="58">
        <v>1327</v>
      </c>
      <c r="F34" s="58">
        <v>1505</v>
      </c>
      <c r="G34" s="58">
        <v>1467</v>
      </c>
      <c r="H34" s="58">
        <v>1470</v>
      </c>
      <c r="I34" s="58">
        <v>1380</v>
      </c>
      <c r="J34" s="58">
        <v>1413</v>
      </c>
      <c r="K34" s="58">
        <v>1117</v>
      </c>
      <c r="L34" s="90">
        <v>1146</v>
      </c>
    </row>
    <row r="35" spans="2:12" ht="16" customHeight="1" x14ac:dyDescent="0.2">
      <c r="B35" s="56"/>
      <c r="C35" s="91" t="s">
        <v>45</v>
      </c>
      <c r="D35" s="92">
        <v>41</v>
      </c>
      <c r="E35" s="92">
        <v>41</v>
      </c>
      <c r="F35" s="92">
        <v>50</v>
      </c>
      <c r="G35" s="92">
        <v>45</v>
      </c>
      <c r="H35" s="92">
        <v>29</v>
      </c>
      <c r="I35" s="92">
        <v>24</v>
      </c>
      <c r="J35" s="92">
        <v>24</v>
      </c>
      <c r="K35" s="92">
        <v>34</v>
      </c>
      <c r="L35" s="90">
        <v>40</v>
      </c>
    </row>
    <row r="36" spans="2:12" ht="16" customHeight="1" x14ac:dyDescent="0.2">
      <c r="B36" s="67" t="s">
        <v>26</v>
      </c>
      <c r="C36" s="68"/>
      <c r="D36" s="62">
        <f t="shared" ref="D36:J36" si="3">SUM(D34:D35)</f>
        <v>1433</v>
      </c>
      <c r="E36" s="62">
        <f t="shared" si="3"/>
        <v>1368</v>
      </c>
      <c r="F36" s="62">
        <f t="shared" si="3"/>
        <v>1555</v>
      </c>
      <c r="G36" s="62">
        <f t="shared" si="3"/>
        <v>1512</v>
      </c>
      <c r="H36" s="62">
        <f t="shared" si="3"/>
        <v>1499</v>
      </c>
      <c r="I36" s="62">
        <f t="shared" si="3"/>
        <v>1404</v>
      </c>
      <c r="J36" s="62">
        <f t="shared" si="3"/>
        <v>1437</v>
      </c>
      <c r="K36" s="62">
        <f>SUM(K34:K35)</f>
        <v>1151</v>
      </c>
      <c r="L36" s="93">
        <f>SUM(L34:L35)</f>
        <v>1186</v>
      </c>
    </row>
    <row r="37" spans="2:12" ht="16" customHeight="1" x14ac:dyDescent="0.2">
      <c r="B37" s="63"/>
      <c r="C37" s="64"/>
      <c r="D37" s="64"/>
      <c r="E37" s="64"/>
      <c r="F37" s="64"/>
      <c r="G37" s="64"/>
      <c r="H37" s="64"/>
      <c r="I37" s="64"/>
      <c r="J37" s="64"/>
      <c r="K37" s="64"/>
      <c r="L37" s="65"/>
    </row>
    <row r="38" spans="2:12" ht="16" customHeight="1" x14ac:dyDescent="0.2">
      <c r="B38" s="67" t="s">
        <v>26</v>
      </c>
      <c r="C38" s="68"/>
      <c r="D38" s="62">
        <f t="shared" ref="D38:J38" si="4">D36+D32+D9+D5</f>
        <v>69668</v>
      </c>
      <c r="E38" s="62">
        <f t="shared" si="4"/>
        <v>69185</v>
      </c>
      <c r="F38" s="62">
        <f t="shared" si="4"/>
        <v>67850</v>
      </c>
      <c r="G38" s="62">
        <f t="shared" si="4"/>
        <v>67634</v>
      </c>
      <c r="H38" s="62">
        <f t="shared" si="4"/>
        <v>70023</v>
      </c>
      <c r="I38" s="62">
        <f t="shared" si="4"/>
        <v>72668</v>
      </c>
      <c r="J38" s="62">
        <f t="shared" si="4"/>
        <v>71392</v>
      </c>
      <c r="K38" s="93">
        <f>K36+K32+K9+K5</f>
        <v>71878</v>
      </c>
      <c r="L38" s="93">
        <f>L36+L32+L9+L5</f>
        <v>72931</v>
      </c>
    </row>
    <row r="39" spans="2:12" ht="16" customHeight="1" x14ac:dyDescent="0.25">
      <c r="B39" s="94" t="s">
        <v>17</v>
      </c>
      <c r="C39" s="95"/>
      <c r="D39" s="95"/>
    </row>
    <row r="40" spans="2:12" ht="6" customHeight="1" x14ac:dyDescent="0.25">
      <c r="B40" s="96"/>
      <c r="C40" s="96"/>
      <c r="D40" s="96"/>
      <c r="E40" s="96"/>
      <c r="F40" s="96"/>
      <c r="G40" s="96"/>
      <c r="H40" s="96"/>
      <c r="I40" s="96"/>
      <c r="J40" s="96"/>
      <c r="K40" s="97"/>
      <c r="L40" s="98"/>
    </row>
    <row r="41" spans="2:12" ht="16" customHeight="1" x14ac:dyDescent="0.25">
      <c r="B41" s="95"/>
      <c r="C41" s="95"/>
      <c r="D41" s="95"/>
    </row>
    <row r="42" spans="2:12" ht="16" customHeight="1" x14ac:dyDescent="0.25">
      <c r="B42" s="95"/>
      <c r="C42" s="95"/>
      <c r="D42" s="95"/>
    </row>
    <row r="43" spans="2:12" ht="40" customHeight="1" x14ac:dyDescent="0.2">
      <c r="B43" s="50" t="s">
        <v>46</v>
      </c>
    </row>
    <row r="44" spans="2:12" s="55" customFormat="1" ht="30" customHeight="1" x14ac:dyDescent="0.2">
      <c r="B44" s="53" t="s">
        <v>0</v>
      </c>
      <c r="C44" s="53" t="s">
        <v>1</v>
      </c>
      <c r="D44" s="54" t="s">
        <v>2</v>
      </c>
      <c r="E44" s="54" t="s">
        <v>3</v>
      </c>
      <c r="F44" s="54" t="s">
        <v>4</v>
      </c>
      <c r="G44" s="54" t="s">
        <v>5</v>
      </c>
      <c r="H44" s="54" t="s">
        <v>6</v>
      </c>
      <c r="I44" s="54" t="s">
        <v>7</v>
      </c>
      <c r="J44" s="54" t="s">
        <v>8</v>
      </c>
      <c r="K44" s="54" t="s">
        <v>9</v>
      </c>
      <c r="L44" s="54" t="s">
        <v>24</v>
      </c>
    </row>
    <row r="45" spans="2:12" ht="14" x14ac:dyDescent="0.15">
      <c r="B45" s="99" t="s">
        <v>10</v>
      </c>
      <c r="C45" s="100" t="s">
        <v>47</v>
      </c>
      <c r="D45" s="58">
        <v>196</v>
      </c>
      <c r="E45" s="58">
        <v>190</v>
      </c>
      <c r="F45" s="58">
        <v>64</v>
      </c>
      <c r="G45" s="58">
        <v>38</v>
      </c>
      <c r="H45" s="58">
        <v>0</v>
      </c>
      <c r="I45" s="58">
        <v>0</v>
      </c>
      <c r="J45" s="58">
        <v>0</v>
      </c>
      <c r="K45" s="58">
        <v>4</v>
      </c>
      <c r="L45" s="101">
        <v>38</v>
      </c>
    </row>
    <row r="46" spans="2:12" x14ac:dyDescent="0.2">
      <c r="B46" s="61" t="s">
        <v>26</v>
      </c>
      <c r="C46" s="61"/>
      <c r="D46" s="62">
        <f t="shared" ref="D46:J46" si="5">SUM(D45)</f>
        <v>196</v>
      </c>
      <c r="E46" s="62">
        <f t="shared" si="5"/>
        <v>190</v>
      </c>
      <c r="F46" s="62">
        <f t="shared" si="5"/>
        <v>64</v>
      </c>
      <c r="G46" s="62">
        <f t="shared" si="5"/>
        <v>38</v>
      </c>
      <c r="H46" s="62">
        <f t="shared" si="5"/>
        <v>0</v>
      </c>
      <c r="I46" s="62">
        <f t="shared" si="5"/>
        <v>0</v>
      </c>
      <c r="J46" s="62">
        <f t="shared" si="5"/>
        <v>0</v>
      </c>
      <c r="K46" s="62">
        <f>SUM(K45)</f>
        <v>4</v>
      </c>
      <c r="L46" s="62">
        <f>SUM(L45)</f>
        <v>38</v>
      </c>
    </row>
    <row r="47" spans="2:12" ht="16" x14ac:dyDescent="0.2">
      <c r="B47" s="71"/>
      <c r="C47" s="72"/>
      <c r="D47" s="72"/>
      <c r="E47" s="72"/>
      <c r="F47" s="72"/>
      <c r="G47" s="72"/>
      <c r="H47" s="72"/>
      <c r="I47" s="72"/>
      <c r="J47" s="72"/>
      <c r="K47" s="72"/>
      <c r="L47" s="65"/>
    </row>
    <row r="48" spans="2:12" ht="14" x14ac:dyDescent="0.15">
      <c r="B48" s="99" t="s">
        <v>12</v>
      </c>
      <c r="C48" s="100" t="s">
        <v>48</v>
      </c>
      <c r="D48" s="58">
        <v>514</v>
      </c>
      <c r="E48" s="58">
        <v>515</v>
      </c>
      <c r="F48" s="58">
        <v>482</v>
      </c>
      <c r="G48" s="58">
        <v>468</v>
      </c>
      <c r="H48" s="58">
        <v>450</v>
      </c>
      <c r="I48" s="58">
        <v>421</v>
      </c>
      <c r="J48" s="58">
        <v>428</v>
      </c>
      <c r="K48" s="58">
        <v>374</v>
      </c>
      <c r="L48" s="101">
        <v>301</v>
      </c>
    </row>
    <row r="49" spans="2:12" x14ac:dyDescent="0.15">
      <c r="B49" s="61" t="s">
        <v>26</v>
      </c>
      <c r="C49" s="61"/>
      <c r="D49" s="62">
        <f t="shared" ref="D49:J49" si="6">SUM(D48)</f>
        <v>514</v>
      </c>
      <c r="E49" s="62">
        <f t="shared" si="6"/>
        <v>515</v>
      </c>
      <c r="F49" s="62">
        <f t="shared" si="6"/>
        <v>482</v>
      </c>
      <c r="G49" s="62">
        <f t="shared" si="6"/>
        <v>468</v>
      </c>
      <c r="H49" s="62">
        <f t="shared" si="6"/>
        <v>450</v>
      </c>
      <c r="I49" s="62">
        <f t="shared" si="6"/>
        <v>421</v>
      </c>
      <c r="J49" s="62">
        <f t="shared" si="6"/>
        <v>428</v>
      </c>
      <c r="K49" s="62">
        <f>SUM(K48)</f>
        <v>374</v>
      </c>
      <c r="L49" s="102">
        <v>301</v>
      </c>
    </row>
    <row r="50" spans="2:12" ht="16" x14ac:dyDescent="0.2">
      <c r="B50" s="71"/>
      <c r="C50" s="72"/>
      <c r="D50" s="73"/>
      <c r="E50" s="73"/>
      <c r="F50" s="73"/>
      <c r="G50" s="73"/>
      <c r="H50" s="73"/>
      <c r="I50" s="73"/>
      <c r="J50" s="73"/>
      <c r="K50" s="73"/>
      <c r="L50" s="74"/>
    </row>
    <row r="51" spans="2:12" ht="14" x14ac:dyDescent="0.15">
      <c r="B51" s="103" t="s">
        <v>15</v>
      </c>
      <c r="C51" s="104" t="s">
        <v>49</v>
      </c>
      <c r="D51" s="105">
        <v>4437</v>
      </c>
      <c r="E51" s="105">
        <v>3898</v>
      </c>
      <c r="F51" s="105">
        <v>4585</v>
      </c>
      <c r="G51" s="105">
        <v>5189</v>
      </c>
      <c r="H51" s="105">
        <v>4789</v>
      </c>
      <c r="I51" s="105">
        <v>4745</v>
      </c>
      <c r="J51" s="105">
        <v>4470</v>
      </c>
      <c r="K51" s="106">
        <v>4290</v>
      </c>
      <c r="L51" s="107">
        <v>4074</v>
      </c>
    </row>
    <row r="52" spans="2:12" ht="14" customHeight="1" x14ac:dyDescent="0.2">
      <c r="B52" s="108"/>
      <c r="C52" s="109" t="s">
        <v>50</v>
      </c>
      <c r="D52" s="58">
        <v>2054</v>
      </c>
      <c r="E52" s="58">
        <v>1742</v>
      </c>
      <c r="F52" s="58">
        <v>897</v>
      </c>
      <c r="G52" s="58">
        <v>57</v>
      </c>
      <c r="H52" s="70" t="s">
        <v>29</v>
      </c>
      <c r="I52" s="70" t="s">
        <v>29</v>
      </c>
      <c r="J52" s="70" t="s">
        <v>29</v>
      </c>
      <c r="K52" s="70" t="s">
        <v>29</v>
      </c>
      <c r="L52" s="70" t="s">
        <v>29</v>
      </c>
    </row>
    <row r="53" spans="2:12" ht="14" x14ac:dyDescent="0.2">
      <c r="B53" s="108"/>
      <c r="C53" s="109" t="s">
        <v>51</v>
      </c>
      <c r="D53" s="58">
        <v>0</v>
      </c>
      <c r="E53" s="58">
        <v>5</v>
      </c>
      <c r="F53" s="58">
        <v>0</v>
      </c>
      <c r="G53" s="58">
        <v>0</v>
      </c>
      <c r="H53" s="58">
        <v>0</v>
      </c>
      <c r="I53" s="70" t="s">
        <v>29</v>
      </c>
      <c r="J53" s="70" t="s">
        <v>29</v>
      </c>
      <c r="K53" s="70" t="s">
        <v>29</v>
      </c>
      <c r="L53" s="70" t="s">
        <v>29</v>
      </c>
    </row>
    <row r="54" spans="2:12" ht="14" x14ac:dyDescent="0.2">
      <c r="B54" s="110"/>
      <c r="C54" s="109" t="s">
        <v>52</v>
      </c>
      <c r="D54" s="58">
        <v>668</v>
      </c>
      <c r="E54" s="58">
        <v>652</v>
      </c>
      <c r="F54" s="58">
        <v>542</v>
      </c>
      <c r="G54" s="58">
        <v>246</v>
      </c>
      <c r="H54" s="58">
        <v>111</v>
      </c>
      <c r="I54" s="58">
        <v>0</v>
      </c>
      <c r="J54" s="58">
        <v>0</v>
      </c>
      <c r="K54" s="70" t="s">
        <v>29</v>
      </c>
      <c r="L54" s="70" t="s">
        <v>29</v>
      </c>
    </row>
    <row r="55" spans="2:12" x14ac:dyDescent="0.2">
      <c r="B55" s="61" t="s">
        <v>26</v>
      </c>
      <c r="C55" s="67"/>
      <c r="D55" s="62">
        <f>SUM(D51:D54)</f>
        <v>7159</v>
      </c>
      <c r="E55" s="62">
        <f>SUM(E51:E54)</f>
        <v>6297</v>
      </c>
      <c r="F55" s="62">
        <f>SUM(F51:F54)</f>
        <v>6024</v>
      </c>
      <c r="G55" s="62">
        <f>SUM(G51:G54)</f>
        <v>5492</v>
      </c>
      <c r="H55" s="62">
        <f>H51+H54</f>
        <v>4900</v>
      </c>
      <c r="I55" s="62">
        <f>I51</f>
        <v>4745</v>
      </c>
      <c r="J55" s="62">
        <f>J51</f>
        <v>4470</v>
      </c>
      <c r="K55" s="62">
        <f>K51</f>
        <v>4290</v>
      </c>
      <c r="L55" s="62">
        <f>L51</f>
        <v>4074</v>
      </c>
    </row>
    <row r="56" spans="2:12" s="52" customFormat="1" ht="16" x14ac:dyDescent="0.2">
      <c r="B56" s="63"/>
      <c r="C56" s="64"/>
      <c r="D56" s="64"/>
      <c r="E56" s="64"/>
      <c r="F56" s="64"/>
      <c r="G56" s="64"/>
      <c r="H56" s="64"/>
      <c r="I56" s="64"/>
      <c r="J56" s="64"/>
      <c r="K56" s="64"/>
      <c r="L56" s="65"/>
    </row>
    <row r="57" spans="2:12" s="52" customFormat="1" ht="28" x14ac:dyDescent="0.2">
      <c r="B57" s="99" t="s">
        <v>43</v>
      </c>
      <c r="C57" s="100" t="s">
        <v>53</v>
      </c>
      <c r="D57" s="58">
        <v>9547</v>
      </c>
      <c r="E57" s="58">
        <v>9889</v>
      </c>
      <c r="F57" s="58">
        <v>9672</v>
      </c>
      <c r="G57" s="58">
        <v>8606</v>
      </c>
      <c r="H57" s="58">
        <v>8707</v>
      </c>
      <c r="I57" s="58">
        <v>8391</v>
      </c>
      <c r="J57" s="58">
        <v>8303</v>
      </c>
      <c r="K57" s="58">
        <v>8407</v>
      </c>
      <c r="L57" s="90">
        <v>8842</v>
      </c>
    </row>
    <row r="58" spans="2:12" s="52" customFormat="1" ht="12" customHeight="1" x14ac:dyDescent="0.2">
      <c r="B58" s="61" t="s">
        <v>26</v>
      </c>
      <c r="C58" s="61"/>
      <c r="D58" s="62">
        <f>SUM(D57)</f>
        <v>9547</v>
      </c>
      <c r="E58" s="62">
        <f t="shared" ref="E58:J58" si="7">SUM(E57)</f>
        <v>9889</v>
      </c>
      <c r="F58" s="62">
        <f t="shared" si="7"/>
        <v>9672</v>
      </c>
      <c r="G58" s="62">
        <f t="shared" si="7"/>
        <v>8606</v>
      </c>
      <c r="H58" s="62">
        <f t="shared" si="7"/>
        <v>8707</v>
      </c>
      <c r="I58" s="62">
        <f t="shared" si="7"/>
        <v>8391</v>
      </c>
      <c r="J58" s="62">
        <f t="shared" si="7"/>
        <v>8303</v>
      </c>
      <c r="K58" s="62">
        <f>SUM(K57)</f>
        <v>8407</v>
      </c>
      <c r="L58" s="93">
        <f>SUM(L57)</f>
        <v>8842</v>
      </c>
    </row>
    <row r="59" spans="2:12" s="52" customFormat="1" ht="12" customHeight="1" x14ac:dyDescent="0.2">
      <c r="B59" s="67" t="s">
        <v>26</v>
      </c>
      <c r="C59" s="68"/>
      <c r="D59" s="62">
        <f>D46+D49+D55+D58</f>
        <v>17416</v>
      </c>
      <c r="E59" s="62">
        <f t="shared" ref="E59:L59" si="8">E46+E49+E55+E58</f>
        <v>16891</v>
      </c>
      <c r="F59" s="62">
        <f t="shared" si="8"/>
        <v>16242</v>
      </c>
      <c r="G59" s="62">
        <f t="shared" si="8"/>
        <v>14604</v>
      </c>
      <c r="H59" s="62">
        <f t="shared" si="8"/>
        <v>14057</v>
      </c>
      <c r="I59" s="62">
        <f t="shared" si="8"/>
        <v>13557</v>
      </c>
      <c r="J59" s="62">
        <f t="shared" si="8"/>
        <v>13201</v>
      </c>
      <c r="K59" s="93">
        <f>K46+K49+K55+K58</f>
        <v>13075</v>
      </c>
      <c r="L59" s="93">
        <f t="shared" si="8"/>
        <v>13255</v>
      </c>
    </row>
    <row r="60" spans="2:12" s="52" customFormat="1" ht="16" x14ac:dyDescent="0.25">
      <c r="B60" s="94" t="s">
        <v>17</v>
      </c>
      <c r="C60" s="95"/>
      <c r="D60" s="95"/>
    </row>
    <row r="61" spans="2:12" s="52" customFormat="1" ht="6" customHeight="1" x14ac:dyDescent="0.25">
      <c r="B61" s="96"/>
      <c r="C61" s="96"/>
      <c r="D61" s="96"/>
      <c r="E61" s="96"/>
      <c r="F61" s="96"/>
      <c r="G61" s="96"/>
      <c r="H61" s="96"/>
      <c r="I61" s="96"/>
      <c r="J61" s="96"/>
      <c r="K61" s="97"/>
      <c r="L61" s="98"/>
    </row>
    <row r="62" spans="2:12" s="52" customFormat="1" ht="16" x14ac:dyDescent="0.25">
      <c r="B62" s="95"/>
      <c r="C62" s="95"/>
      <c r="D62" s="95"/>
    </row>
    <row r="63" spans="2:12" s="52" customFormat="1" ht="16" x14ac:dyDescent="0.25">
      <c r="B63" s="111" t="s">
        <v>54</v>
      </c>
      <c r="C63" s="111"/>
      <c r="D63" s="111"/>
      <c r="E63" s="112"/>
    </row>
    <row r="64" spans="2:12" s="52" customFormat="1" x14ac:dyDescent="0.2">
      <c r="B64" s="113"/>
      <c r="C64" s="51"/>
    </row>
    <row r="65" spans="2:3" s="52" customFormat="1" x14ac:dyDescent="0.2">
      <c r="B65" s="113"/>
      <c r="C65" s="51"/>
    </row>
    <row r="66" spans="2:3" s="52" customFormat="1" x14ac:dyDescent="0.2">
      <c r="B66" s="113"/>
      <c r="C66" s="51"/>
    </row>
    <row r="67" spans="2:3" s="52" customFormat="1" x14ac:dyDescent="0.2">
      <c r="B67" s="113"/>
      <c r="C67" s="51"/>
    </row>
    <row r="68" spans="2:3" s="52" customFormat="1" x14ac:dyDescent="0.2">
      <c r="B68" s="113"/>
      <c r="C68" s="51"/>
    </row>
    <row r="69" spans="2:3" s="52" customFormat="1" x14ac:dyDescent="0.2">
      <c r="B69" s="113"/>
      <c r="C69" s="51"/>
    </row>
    <row r="70" spans="2:3" s="52" customFormat="1" x14ac:dyDescent="0.2">
      <c r="B70" s="113"/>
      <c r="C70" s="51"/>
    </row>
    <row r="71" spans="2:3" s="52" customFormat="1" x14ac:dyDescent="0.2">
      <c r="B71" s="113"/>
      <c r="C71" s="51"/>
    </row>
    <row r="72" spans="2:3" s="52" customFormat="1" x14ac:dyDescent="0.2">
      <c r="B72" s="113"/>
      <c r="C72" s="51"/>
    </row>
  </sheetData>
  <mergeCells count="29">
    <mergeCell ref="B55:C55"/>
    <mergeCell ref="B56:L56"/>
    <mergeCell ref="B58:C58"/>
    <mergeCell ref="B59:C59"/>
    <mergeCell ref="K61:L61"/>
    <mergeCell ref="K40:L40"/>
    <mergeCell ref="B46:C46"/>
    <mergeCell ref="B47:L47"/>
    <mergeCell ref="B49:C49"/>
    <mergeCell ref="B50:L50"/>
    <mergeCell ref="B51:B54"/>
    <mergeCell ref="B32:C32"/>
    <mergeCell ref="B33:L33"/>
    <mergeCell ref="B34:B35"/>
    <mergeCell ref="B36:C36"/>
    <mergeCell ref="B37:L37"/>
    <mergeCell ref="B38:C38"/>
    <mergeCell ref="B11:B31"/>
    <mergeCell ref="C15:L15"/>
    <mergeCell ref="C18:L18"/>
    <mergeCell ref="C22:L22"/>
    <mergeCell ref="C24:L24"/>
    <mergeCell ref="C28:L28"/>
    <mergeCell ref="B3:B4"/>
    <mergeCell ref="B5:C5"/>
    <mergeCell ref="B6:L6"/>
    <mergeCell ref="B7:B8"/>
    <mergeCell ref="B9:C9"/>
    <mergeCell ref="B10:L10"/>
  </mergeCells>
  <pageMargins left="0.7" right="0.7" top="0.75" bottom="0.75" header="0.3" footer="0.3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CAD2A9-0159-1F4D-B635-53FD51269235}">
  <dimension ref="B1:L58"/>
  <sheetViews>
    <sheetView workbookViewId="0">
      <selection activeCell="N45" sqref="N45"/>
    </sheetView>
  </sheetViews>
  <sheetFormatPr baseColWidth="10" defaultRowHeight="13" x14ac:dyDescent="0.2"/>
  <cols>
    <col min="1" max="1" width="20.83203125" style="52" customWidth="1"/>
    <col min="2" max="2" width="20.83203125" style="51" customWidth="1"/>
    <col min="3" max="3" width="55.1640625" style="51" customWidth="1"/>
    <col min="4" max="11" width="15.83203125" style="52" customWidth="1"/>
    <col min="12" max="256" width="8.83203125" style="52" customWidth="1"/>
    <col min="257" max="16384" width="10.83203125" style="52"/>
  </cols>
  <sheetData>
    <row r="1" spans="2:12" s="52" customFormat="1" ht="40" customHeight="1" x14ac:dyDescent="0.2">
      <c r="B1" s="50" t="s">
        <v>57</v>
      </c>
      <c r="C1" s="51"/>
    </row>
    <row r="2" spans="2:12" s="55" customFormat="1" ht="30" customHeight="1" x14ac:dyDescent="0.2">
      <c r="B2" s="53" t="s">
        <v>0</v>
      </c>
      <c r="C2" s="53" t="s">
        <v>1</v>
      </c>
      <c r="D2" s="54" t="s">
        <v>2</v>
      </c>
      <c r="E2" s="54" t="s">
        <v>3</v>
      </c>
      <c r="F2" s="54" t="s">
        <v>4</v>
      </c>
      <c r="G2" s="54" t="s">
        <v>5</v>
      </c>
      <c r="H2" s="54" t="s">
        <v>6</v>
      </c>
      <c r="I2" s="54" t="s">
        <v>7</v>
      </c>
      <c r="J2" s="54" t="s">
        <v>8</v>
      </c>
      <c r="K2" s="54" t="s">
        <v>9</v>
      </c>
      <c r="L2" s="54" t="s">
        <v>24</v>
      </c>
    </row>
    <row r="3" spans="2:12" s="52" customFormat="1" ht="16" customHeight="1" x14ac:dyDescent="0.2">
      <c r="B3" s="89" t="s">
        <v>10</v>
      </c>
      <c r="C3" s="66" t="s">
        <v>20</v>
      </c>
      <c r="D3" s="59">
        <v>19934</v>
      </c>
      <c r="E3" s="59">
        <v>20962</v>
      </c>
      <c r="F3" s="59">
        <v>21457</v>
      </c>
      <c r="G3" s="59">
        <v>22283</v>
      </c>
      <c r="H3" s="59">
        <v>25091</v>
      </c>
      <c r="I3" s="59">
        <v>28748</v>
      </c>
      <c r="J3" s="59">
        <v>27410</v>
      </c>
      <c r="K3" s="59">
        <v>31879</v>
      </c>
      <c r="L3" s="59">
        <v>37298</v>
      </c>
    </row>
    <row r="4" spans="2:12" s="52" customFormat="1" ht="16" customHeight="1" x14ac:dyDescent="0.2">
      <c r="B4" s="89"/>
      <c r="C4" s="66" t="s">
        <v>11</v>
      </c>
      <c r="D4" s="59">
        <v>117</v>
      </c>
      <c r="E4" s="59">
        <v>129</v>
      </c>
      <c r="F4" s="59">
        <v>116</v>
      </c>
      <c r="G4" s="59">
        <v>126</v>
      </c>
      <c r="H4" s="59">
        <v>131</v>
      </c>
      <c r="I4" s="59">
        <v>127</v>
      </c>
      <c r="J4" s="59">
        <v>139</v>
      </c>
      <c r="K4" s="59">
        <v>165</v>
      </c>
      <c r="L4" s="59">
        <v>197</v>
      </c>
    </row>
    <row r="5" spans="2:12" s="52" customFormat="1" ht="16" customHeight="1" x14ac:dyDescent="0.2">
      <c r="B5" s="61" t="s">
        <v>26</v>
      </c>
      <c r="C5" s="61"/>
      <c r="D5" s="62">
        <f>SUM(D3:D4)</f>
        <v>20051</v>
      </c>
      <c r="E5" s="62">
        <f>SUM(E3:E4)</f>
        <v>21091</v>
      </c>
      <c r="F5" s="62">
        <f>SUM(F3:F4)</f>
        <v>21573</v>
      </c>
      <c r="G5" s="62">
        <f>SUM(G3:G4)</f>
        <v>22409</v>
      </c>
      <c r="H5" s="62">
        <f>SUM(H3:H4)</f>
        <v>25222</v>
      </c>
      <c r="I5" s="62">
        <f>SUM(I3:I4)</f>
        <v>28875</v>
      </c>
      <c r="J5" s="62">
        <f>SUM(J3:J4)</f>
        <v>27549</v>
      </c>
      <c r="K5" s="62">
        <f>SUM(K3:K4)</f>
        <v>32044</v>
      </c>
      <c r="L5" s="62">
        <f>SUM(L3:L4)</f>
        <v>37495</v>
      </c>
    </row>
    <row r="6" spans="2:12" s="52" customFormat="1" ht="16" customHeight="1" x14ac:dyDescent="0.2">
      <c r="B6" s="123"/>
      <c r="C6" s="122"/>
      <c r="D6" s="122"/>
      <c r="E6" s="122"/>
      <c r="F6" s="122"/>
      <c r="G6" s="122"/>
      <c r="H6" s="122"/>
      <c r="I6" s="122"/>
      <c r="J6" s="122"/>
      <c r="K6" s="122"/>
      <c r="L6" s="83"/>
    </row>
    <row r="7" spans="2:12" s="52" customFormat="1" ht="16" customHeight="1" x14ac:dyDescent="0.2">
      <c r="B7" s="89" t="s">
        <v>12</v>
      </c>
      <c r="C7" s="66" t="s">
        <v>13</v>
      </c>
      <c r="D7" s="59">
        <v>9958</v>
      </c>
      <c r="E7" s="59">
        <v>9836</v>
      </c>
      <c r="F7" s="59">
        <v>9808</v>
      </c>
      <c r="G7" s="59">
        <v>9791</v>
      </c>
      <c r="H7" s="59">
        <v>9933</v>
      </c>
      <c r="I7" s="59">
        <v>10128</v>
      </c>
      <c r="J7" s="59">
        <v>10483</v>
      </c>
      <c r="K7" s="59">
        <v>7059</v>
      </c>
      <c r="L7" s="59">
        <v>3623</v>
      </c>
    </row>
    <row r="8" spans="2:12" s="52" customFormat="1" ht="16" customHeight="1" x14ac:dyDescent="0.2">
      <c r="B8" s="89"/>
      <c r="C8" s="66" t="s">
        <v>14</v>
      </c>
      <c r="D8" s="59">
        <v>139</v>
      </c>
      <c r="E8" s="59">
        <v>111</v>
      </c>
      <c r="F8" s="59">
        <v>98</v>
      </c>
      <c r="G8" s="59">
        <v>102</v>
      </c>
      <c r="H8" s="59">
        <v>98</v>
      </c>
      <c r="I8" s="59">
        <v>99</v>
      </c>
      <c r="J8" s="59">
        <v>97</v>
      </c>
      <c r="K8" s="59">
        <v>77</v>
      </c>
      <c r="L8" s="59">
        <v>33</v>
      </c>
    </row>
    <row r="9" spans="2:12" s="52" customFormat="1" ht="16" customHeight="1" x14ac:dyDescent="0.2">
      <c r="B9" s="61" t="s">
        <v>26</v>
      </c>
      <c r="C9" s="61"/>
      <c r="D9" s="62">
        <f>SUM(D7:D8)</f>
        <v>10097</v>
      </c>
      <c r="E9" s="62">
        <f>SUM(E7:E8)</f>
        <v>9947</v>
      </c>
      <c r="F9" s="62">
        <f>SUM(F7:F8)</f>
        <v>9906</v>
      </c>
      <c r="G9" s="62">
        <f>SUM(G7:G8)</f>
        <v>9893</v>
      </c>
      <c r="H9" s="62">
        <f>SUM(H7:H8)</f>
        <v>10031</v>
      </c>
      <c r="I9" s="62">
        <f>SUM(I7:I8)</f>
        <v>10227</v>
      </c>
      <c r="J9" s="62">
        <f>SUM(J7:J8)</f>
        <v>10580</v>
      </c>
      <c r="K9" s="62">
        <f>SUM(K7:K8)</f>
        <v>7136</v>
      </c>
      <c r="L9" s="62">
        <f>SUM(L7:L8)</f>
        <v>3656</v>
      </c>
    </row>
    <row r="10" spans="2:12" s="52" customFormat="1" ht="16" customHeight="1" x14ac:dyDescent="0.2">
      <c r="B10" s="123"/>
      <c r="C10" s="122"/>
      <c r="D10" s="122"/>
      <c r="E10" s="122"/>
      <c r="F10" s="122"/>
      <c r="G10" s="122"/>
      <c r="H10" s="122"/>
      <c r="I10" s="122"/>
      <c r="J10" s="122"/>
      <c r="K10" s="122"/>
      <c r="L10" s="83"/>
    </row>
    <row r="11" spans="2:12" s="52" customFormat="1" ht="16" customHeight="1" x14ac:dyDescent="0.2">
      <c r="B11" s="89" t="s">
        <v>15</v>
      </c>
      <c r="C11" s="66" t="s">
        <v>16</v>
      </c>
      <c r="D11" s="59">
        <v>1496</v>
      </c>
      <c r="E11" s="59">
        <v>1339</v>
      </c>
      <c r="F11" s="59">
        <v>1159</v>
      </c>
      <c r="G11" s="59">
        <v>1036</v>
      </c>
      <c r="H11" s="59">
        <v>997</v>
      </c>
      <c r="I11" s="59">
        <v>1013</v>
      </c>
      <c r="J11" s="59">
        <v>998</v>
      </c>
      <c r="K11" s="59">
        <v>1023</v>
      </c>
      <c r="L11" s="59">
        <v>1139</v>
      </c>
    </row>
    <row r="12" spans="2:12" s="52" customFormat="1" ht="16" customHeight="1" x14ac:dyDescent="0.2">
      <c r="B12" s="89"/>
      <c r="C12" s="66" t="s">
        <v>27</v>
      </c>
      <c r="D12" s="59">
        <v>0</v>
      </c>
      <c r="E12" s="59">
        <v>27</v>
      </c>
      <c r="F12" s="59">
        <v>27</v>
      </c>
      <c r="G12" s="59">
        <v>22</v>
      </c>
      <c r="H12" s="59">
        <v>21</v>
      </c>
      <c r="I12" s="59">
        <v>20</v>
      </c>
      <c r="J12" s="59">
        <v>21</v>
      </c>
      <c r="K12" s="59">
        <v>21</v>
      </c>
      <c r="L12" s="66">
        <v>25</v>
      </c>
    </row>
    <row r="13" spans="2:12" s="52" customFormat="1" ht="16" customHeight="1" x14ac:dyDescent="0.2">
      <c r="B13" s="89"/>
      <c r="C13" s="81"/>
      <c r="D13" s="134"/>
      <c r="E13" s="134"/>
      <c r="F13" s="134"/>
      <c r="G13" s="134"/>
      <c r="H13" s="134"/>
      <c r="I13" s="134"/>
      <c r="J13" s="134"/>
      <c r="K13" s="134"/>
      <c r="L13" s="83"/>
    </row>
    <row r="14" spans="2:12" s="52" customFormat="1" ht="16" customHeight="1" x14ac:dyDescent="0.2">
      <c r="B14" s="89"/>
      <c r="C14" s="66" t="s">
        <v>31</v>
      </c>
      <c r="D14" s="66" t="s">
        <v>29</v>
      </c>
      <c r="E14" s="66" t="s">
        <v>29</v>
      </c>
      <c r="F14" s="66" t="s">
        <v>29</v>
      </c>
      <c r="G14" s="66" t="s">
        <v>29</v>
      </c>
      <c r="H14" s="66" t="s">
        <v>29</v>
      </c>
      <c r="I14" s="66" t="s">
        <v>29</v>
      </c>
      <c r="J14" s="66" t="s">
        <v>29</v>
      </c>
      <c r="K14" s="59">
        <v>7</v>
      </c>
      <c r="L14" s="84">
        <v>20</v>
      </c>
    </row>
    <row r="15" spans="2:12" s="52" customFormat="1" ht="16" customHeight="1" x14ac:dyDescent="0.2">
      <c r="B15" s="89"/>
      <c r="C15" s="66" t="s">
        <v>56</v>
      </c>
      <c r="D15" s="66" t="s">
        <v>29</v>
      </c>
      <c r="E15" s="66" t="s">
        <v>29</v>
      </c>
      <c r="F15" s="66" t="s">
        <v>29</v>
      </c>
      <c r="G15" s="66" t="s">
        <v>29</v>
      </c>
      <c r="H15" s="66" t="s">
        <v>29</v>
      </c>
      <c r="I15" s="66" t="s">
        <v>29</v>
      </c>
      <c r="J15" s="66" t="s">
        <v>29</v>
      </c>
      <c r="K15" s="59">
        <v>295</v>
      </c>
      <c r="L15" s="84">
        <v>526</v>
      </c>
    </row>
    <row r="16" spans="2:12" s="52" customFormat="1" ht="16" customHeight="1" x14ac:dyDescent="0.2">
      <c r="B16" s="89"/>
      <c r="C16" s="81"/>
      <c r="D16" s="134"/>
      <c r="E16" s="134"/>
      <c r="F16" s="134"/>
      <c r="G16" s="134"/>
      <c r="H16" s="134"/>
      <c r="I16" s="134"/>
      <c r="J16" s="134"/>
      <c r="K16" s="134"/>
      <c r="L16" s="83"/>
    </row>
    <row r="17" spans="2:12" s="52" customFormat="1" ht="16" customHeight="1" x14ac:dyDescent="0.2">
      <c r="B17" s="89"/>
      <c r="C17" s="66" t="s">
        <v>33</v>
      </c>
      <c r="D17" s="59">
        <v>12</v>
      </c>
      <c r="E17" s="59">
        <v>27</v>
      </c>
      <c r="F17" s="59">
        <v>43</v>
      </c>
      <c r="G17" s="59">
        <v>44</v>
      </c>
      <c r="H17" s="59">
        <v>80</v>
      </c>
      <c r="I17" s="59">
        <v>166</v>
      </c>
      <c r="J17" s="59">
        <v>175</v>
      </c>
      <c r="K17" s="59">
        <v>244</v>
      </c>
      <c r="L17" s="66">
        <v>267</v>
      </c>
    </row>
    <row r="18" spans="2:12" s="52" customFormat="1" ht="16" customHeight="1" x14ac:dyDescent="0.2">
      <c r="B18" s="89"/>
      <c r="C18" s="66" t="s">
        <v>35</v>
      </c>
      <c r="D18" s="59">
        <v>0</v>
      </c>
      <c r="E18" s="59">
        <v>0</v>
      </c>
      <c r="F18" s="59">
        <v>0</v>
      </c>
      <c r="G18" s="59">
        <v>13</v>
      </c>
      <c r="H18" s="59">
        <v>0</v>
      </c>
      <c r="I18" s="59">
        <v>0</v>
      </c>
      <c r="J18" s="59">
        <v>0</v>
      </c>
      <c r="K18" s="59">
        <v>0</v>
      </c>
      <c r="L18" s="59">
        <v>0</v>
      </c>
    </row>
    <row r="19" spans="2:12" s="52" customFormat="1" ht="16" customHeight="1" x14ac:dyDescent="0.2">
      <c r="B19" s="89"/>
      <c r="C19" s="71"/>
      <c r="D19" s="72"/>
      <c r="E19" s="72"/>
      <c r="F19" s="72"/>
      <c r="G19" s="72"/>
      <c r="H19" s="72"/>
      <c r="I19" s="72"/>
      <c r="J19" s="72"/>
      <c r="K19" s="72"/>
      <c r="L19" s="65"/>
    </row>
    <row r="20" spans="2:12" s="52" customFormat="1" ht="16" customHeight="1" x14ac:dyDescent="0.2">
      <c r="B20" s="89"/>
      <c r="C20" s="66" t="s">
        <v>36</v>
      </c>
      <c r="D20" s="59">
        <v>41</v>
      </c>
      <c r="E20" s="59">
        <v>0</v>
      </c>
      <c r="F20" s="59">
        <v>0</v>
      </c>
      <c r="G20" s="59">
        <v>0</v>
      </c>
      <c r="H20" s="66" t="s">
        <v>29</v>
      </c>
      <c r="I20" s="66" t="s">
        <v>29</v>
      </c>
      <c r="J20" s="66" t="s">
        <v>29</v>
      </c>
      <c r="K20" s="66" t="s">
        <v>29</v>
      </c>
      <c r="L20" s="66" t="s">
        <v>29</v>
      </c>
    </row>
    <row r="21" spans="2:12" s="52" customFormat="1" ht="16" customHeight="1" x14ac:dyDescent="0.2">
      <c r="B21" s="89"/>
      <c r="C21" s="66" t="s">
        <v>55</v>
      </c>
      <c r="D21" s="59">
        <v>0</v>
      </c>
      <c r="E21" s="59">
        <v>3</v>
      </c>
      <c r="F21" s="59">
        <v>0</v>
      </c>
      <c r="G21" s="59">
        <v>0</v>
      </c>
      <c r="H21" s="66" t="s">
        <v>29</v>
      </c>
      <c r="I21" s="66" t="s">
        <v>29</v>
      </c>
      <c r="J21" s="66" t="s">
        <v>29</v>
      </c>
      <c r="K21" s="66" t="s">
        <v>29</v>
      </c>
      <c r="L21" s="66" t="s">
        <v>29</v>
      </c>
    </row>
    <row r="22" spans="2:12" s="52" customFormat="1" ht="16" customHeight="1" x14ac:dyDescent="0.2">
      <c r="B22" s="89"/>
      <c r="C22" s="81"/>
      <c r="D22" s="134"/>
      <c r="E22" s="134"/>
      <c r="F22" s="134"/>
      <c r="G22" s="134"/>
      <c r="H22" s="134"/>
      <c r="I22" s="134"/>
      <c r="J22" s="134"/>
      <c r="K22" s="134"/>
      <c r="L22" s="83"/>
    </row>
    <row r="23" spans="2:12" s="52" customFormat="1" ht="16" customHeight="1" x14ac:dyDescent="0.2">
      <c r="B23" s="89"/>
      <c r="C23" s="66" t="s">
        <v>37</v>
      </c>
      <c r="D23" s="59">
        <v>870</v>
      </c>
      <c r="E23" s="59">
        <v>920</v>
      </c>
      <c r="F23" s="59">
        <v>1116</v>
      </c>
      <c r="G23" s="59">
        <v>1058</v>
      </c>
      <c r="H23" s="59">
        <v>1111</v>
      </c>
      <c r="I23" s="59">
        <v>1113</v>
      </c>
      <c r="J23" s="59">
        <v>1143</v>
      </c>
      <c r="K23" s="59">
        <v>1195</v>
      </c>
      <c r="L23" s="59">
        <v>1215</v>
      </c>
    </row>
    <row r="24" spans="2:12" s="52" customFormat="1" ht="16" customHeight="1" x14ac:dyDescent="0.2">
      <c r="B24" s="89"/>
      <c r="C24" s="81"/>
      <c r="D24" s="134"/>
      <c r="E24" s="134"/>
      <c r="F24" s="134"/>
      <c r="G24" s="134"/>
      <c r="H24" s="134"/>
      <c r="I24" s="134"/>
      <c r="J24" s="134"/>
      <c r="K24" s="134"/>
      <c r="L24" s="83"/>
    </row>
    <row r="25" spans="2:12" s="52" customFormat="1" ht="16" customHeight="1" x14ac:dyDescent="0.2">
      <c r="B25" s="89"/>
      <c r="C25" s="66" t="s">
        <v>40</v>
      </c>
      <c r="D25" s="59">
        <v>31</v>
      </c>
      <c r="E25" s="59">
        <v>33</v>
      </c>
      <c r="F25" s="59">
        <v>34</v>
      </c>
      <c r="G25" s="59">
        <v>33</v>
      </c>
      <c r="H25" s="59">
        <v>31</v>
      </c>
      <c r="I25" s="59">
        <v>36</v>
      </c>
      <c r="J25" s="59">
        <v>32</v>
      </c>
      <c r="K25" s="59">
        <v>26</v>
      </c>
      <c r="L25" s="84">
        <v>30</v>
      </c>
    </row>
    <row r="26" spans="2:12" s="52" customFormat="1" ht="16" customHeight="1" x14ac:dyDescent="0.2">
      <c r="B26" s="89"/>
      <c r="C26" s="66" t="s">
        <v>41</v>
      </c>
      <c r="D26" s="59">
        <v>26</v>
      </c>
      <c r="E26" s="59">
        <v>43</v>
      </c>
      <c r="F26" s="59">
        <v>39</v>
      </c>
      <c r="G26" s="59">
        <v>40</v>
      </c>
      <c r="H26" s="59">
        <v>44</v>
      </c>
      <c r="I26" s="59">
        <v>43</v>
      </c>
      <c r="J26" s="59">
        <v>38</v>
      </c>
      <c r="K26" s="59">
        <v>23</v>
      </c>
      <c r="L26" s="84">
        <v>12</v>
      </c>
    </row>
    <row r="27" spans="2:12" s="52" customFormat="1" ht="16" customHeight="1" x14ac:dyDescent="0.2">
      <c r="B27" s="89"/>
      <c r="C27" s="66" t="s">
        <v>42</v>
      </c>
      <c r="D27" s="59">
        <v>910</v>
      </c>
      <c r="E27" s="59">
        <v>870</v>
      </c>
      <c r="F27" s="59">
        <v>919</v>
      </c>
      <c r="G27" s="59">
        <v>986</v>
      </c>
      <c r="H27" s="59">
        <v>1122</v>
      </c>
      <c r="I27" s="59">
        <v>1073</v>
      </c>
      <c r="J27" s="59">
        <v>967</v>
      </c>
      <c r="K27" s="59">
        <v>600</v>
      </c>
      <c r="L27" s="84">
        <v>264</v>
      </c>
    </row>
    <row r="28" spans="2:12" s="52" customFormat="1" ht="16" customHeight="1" x14ac:dyDescent="0.2">
      <c r="B28" s="85" t="s">
        <v>26</v>
      </c>
      <c r="C28" s="86"/>
      <c r="D28" s="62">
        <f>SUM(D11:D27)</f>
        <v>3386</v>
      </c>
      <c r="E28" s="62">
        <f>SUM(E11:E27)</f>
        <v>3262</v>
      </c>
      <c r="F28" s="62">
        <f>SUM(F11:F27)</f>
        <v>3337</v>
      </c>
      <c r="G28" s="62">
        <f>SUM(G11:G27)</f>
        <v>3232</v>
      </c>
      <c r="H28" s="62">
        <f>SUM(H11:H27)</f>
        <v>3406</v>
      </c>
      <c r="I28" s="62">
        <f>SUM(I11:I27)</f>
        <v>3464</v>
      </c>
      <c r="J28" s="62">
        <f>SUM(J11:J27)</f>
        <v>3374</v>
      </c>
      <c r="K28" s="62">
        <f>SUM(K11:K27)</f>
        <v>3434</v>
      </c>
      <c r="L28" s="93">
        <f>L11+L12+L14+L15+L17+L18+L23+L25+L26+L27</f>
        <v>3498</v>
      </c>
    </row>
    <row r="29" spans="2:12" s="52" customFormat="1" ht="16" customHeight="1" x14ac:dyDescent="0.2">
      <c r="B29" s="63"/>
      <c r="C29" s="64"/>
      <c r="D29" s="64"/>
      <c r="E29" s="64"/>
      <c r="F29" s="64"/>
      <c r="G29" s="64"/>
      <c r="H29" s="64"/>
      <c r="I29" s="64"/>
      <c r="J29" s="64"/>
      <c r="K29" s="64"/>
      <c r="L29" s="65"/>
    </row>
    <row r="30" spans="2:12" s="52" customFormat="1" ht="16" customHeight="1" x14ac:dyDescent="0.2">
      <c r="B30" s="67" t="s">
        <v>26</v>
      </c>
      <c r="C30" s="68"/>
      <c r="D30" s="62">
        <f>D28+D9+D5</f>
        <v>33534</v>
      </c>
      <c r="E30" s="62">
        <f>E28+E9+E5</f>
        <v>34300</v>
      </c>
      <c r="F30" s="62">
        <f>F28+F9+F5</f>
        <v>34816</v>
      </c>
      <c r="G30" s="62">
        <f>G28+G9+G5</f>
        <v>35534</v>
      </c>
      <c r="H30" s="62">
        <f>H28+H9+H5</f>
        <v>38659</v>
      </c>
      <c r="I30" s="62">
        <f>I28+I9+I5</f>
        <v>42566</v>
      </c>
      <c r="J30" s="62">
        <f>J28+J9+J5</f>
        <v>41503</v>
      </c>
      <c r="K30" s="93">
        <f>K28+K9+K5</f>
        <v>42614</v>
      </c>
      <c r="L30" s="93">
        <f>L28+L9+L5</f>
        <v>44649</v>
      </c>
    </row>
    <row r="31" spans="2:12" s="52" customFormat="1" ht="16" customHeight="1" x14ac:dyDescent="0.25">
      <c r="B31" s="94" t="s">
        <v>17</v>
      </c>
      <c r="C31" s="95"/>
      <c r="D31" s="95"/>
    </row>
    <row r="32" spans="2:12" s="52" customFormat="1" ht="6" customHeight="1" x14ac:dyDescent="0.25">
      <c r="B32" s="96"/>
      <c r="C32" s="96"/>
      <c r="D32" s="96"/>
      <c r="E32" s="96"/>
      <c r="F32" s="96"/>
      <c r="G32" s="96"/>
      <c r="H32" s="96"/>
      <c r="I32" s="96"/>
      <c r="J32" s="96"/>
      <c r="K32" s="97"/>
      <c r="L32" s="98"/>
    </row>
    <row r="33" spans="2:12" s="52" customFormat="1" ht="16" customHeight="1" x14ac:dyDescent="0.25">
      <c r="B33" s="95"/>
      <c r="C33" s="95"/>
      <c r="D33" s="95"/>
    </row>
    <row r="34" spans="2:12" s="52" customFormat="1" ht="16" customHeight="1" x14ac:dyDescent="0.25">
      <c r="B34" s="95"/>
      <c r="C34" s="95"/>
      <c r="D34" s="95"/>
    </row>
    <row r="35" spans="2:12" s="52" customFormat="1" ht="40" customHeight="1" x14ac:dyDescent="0.2">
      <c r="B35" s="50" t="s">
        <v>46</v>
      </c>
      <c r="C35" s="51"/>
    </row>
    <row r="36" spans="2:12" s="55" customFormat="1" ht="30" customHeight="1" x14ac:dyDescent="0.2">
      <c r="B36" s="53" t="s">
        <v>0</v>
      </c>
      <c r="C36" s="53" t="s">
        <v>1</v>
      </c>
      <c r="D36" s="133" t="s">
        <v>2</v>
      </c>
      <c r="E36" s="133" t="s">
        <v>3</v>
      </c>
      <c r="F36" s="133" t="s">
        <v>4</v>
      </c>
      <c r="G36" s="133" t="s">
        <v>5</v>
      </c>
      <c r="H36" s="133" t="s">
        <v>6</v>
      </c>
      <c r="I36" s="133" t="s">
        <v>7</v>
      </c>
      <c r="J36" s="133" t="s">
        <v>8</v>
      </c>
      <c r="K36" s="133" t="s">
        <v>9</v>
      </c>
      <c r="L36" s="133" t="s">
        <v>24</v>
      </c>
    </row>
    <row r="37" spans="2:12" s="129" customFormat="1" ht="14" x14ac:dyDescent="0.15">
      <c r="B37" s="56" t="s">
        <v>15</v>
      </c>
      <c r="C37" s="132" t="s">
        <v>49</v>
      </c>
      <c r="D37" s="131">
        <v>319</v>
      </c>
      <c r="E37" s="131">
        <v>372</v>
      </c>
      <c r="F37" s="131">
        <v>669</v>
      </c>
      <c r="G37" s="131">
        <v>804</v>
      </c>
      <c r="H37" s="131">
        <v>708</v>
      </c>
      <c r="I37" s="131">
        <v>662</v>
      </c>
      <c r="J37" s="131">
        <v>618</v>
      </c>
      <c r="K37" s="130">
        <v>528</v>
      </c>
      <c r="L37" s="130">
        <v>424</v>
      </c>
    </row>
    <row r="38" spans="2:12" s="52" customFormat="1" ht="14" customHeight="1" x14ac:dyDescent="0.2">
      <c r="B38" s="128"/>
      <c r="C38" s="66" t="s">
        <v>50</v>
      </c>
      <c r="D38" s="127">
        <v>444</v>
      </c>
      <c r="E38" s="127">
        <v>481</v>
      </c>
      <c r="F38" s="127">
        <v>191</v>
      </c>
      <c r="G38" s="127">
        <v>23</v>
      </c>
      <c r="H38" s="126" t="s">
        <v>29</v>
      </c>
      <c r="I38" s="126" t="s">
        <v>29</v>
      </c>
      <c r="J38" s="126" t="s">
        <v>29</v>
      </c>
      <c r="K38" s="126" t="s">
        <v>29</v>
      </c>
      <c r="L38" s="126" t="s">
        <v>29</v>
      </c>
    </row>
    <row r="39" spans="2:12" s="52" customFormat="1" ht="14" customHeight="1" x14ac:dyDescent="0.2">
      <c r="B39" s="125"/>
      <c r="C39" s="66" t="s">
        <v>52</v>
      </c>
      <c r="D39" s="59">
        <v>128</v>
      </c>
      <c r="E39" s="59">
        <v>93</v>
      </c>
      <c r="F39" s="59">
        <v>83</v>
      </c>
      <c r="G39" s="59">
        <v>26</v>
      </c>
      <c r="H39" s="59">
        <v>10</v>
      </c>
      <c r="I39" s="59">
        <v>0</v>
      </c>
      <c r="J39" s="59">
        <v>0</v>
      </c>
      <c r="K39" s="66" t="s">
        <v>29</v>
      </c>
      <c r="L39" s="66" t="s">
        <v>29</v>
      </c>
    </row>
    <row r="40" spans="2:12" s="52" customFormat="1" x14ac:dyDescent="0.2">
      <c r="B40" s="61" t="s">
        <v>26</v>
      </c>
      <c r="C40" s="61"/>
      <c r="D40" s="124">
        <f>SUM(D37:D39)</f>
        <v>891</v>
      </c>
      <c r="E40" s="124">
        <f>SUM(E37:E39)</f>
        <v>946</v>
      </c>
      <c r="F40" s="124">
        <f>SUM(F37:F39)</f>
        <v>943</v>
      </c>
      <c r="G40" s="124">
        <f>SUM(G37:G39)</f>
        <v>853</v>
      </c>
      <c r="H40" s="62">
        <f>H37+H39</f>
        <v>718</v>
      </c>
      <c r="I40" s="124">
        <f>I37</f>
        <v>662</v>
      </c>
      <c r="J40" s="124">
        <f>J37</f>
        <v>618</v>
      </c>
      <c r="K40" s="124">
        <f>K37</f>
        <v>528</v>
      </c>
      <c r="L40" s="124">
        <f>L37</f>
        <v>424</v>
      </c>
    </row>
    <row r="41" spans="2:12" s="52" customFormat="1" ht="16" x14ac:dyDescent="0.2">
      <c r="B41" s="123"/>
      <c r="C41" s="122"/>
      <c r="D41" s="122"/>
      <c r="E41" s="122"/>
      <c r="F41" s="122"/>
      <c r="G41" s="122"/>
      <c r="H41" s="122"/>
      <c r="I41" s="122"/>
      <c r="J41" s="122"/>
      <c r="K41" s="122"/>
      <c r="L41" s="83"/>
    </row>
    <row r="42" spans="2:12" s="52" customFormat="1" ht="14" x14ac:dyDescent="0.15">
      <c r="B42" s="99" t="s">
        <v>43</v>
      </c>
      <c r="C42" s="66" t="s">
        <v>53</v>
      </c>
      <c r="D42" s="59">
        <v>250</v>
      </c>
      <c r="E42" s="59">
        <v>267</v>
      </c>
      <c r="F42" s="59">
        <v>218</v>
      </c>
      <c r="G42" s="59">
        <v>220</v>
      </c>
      <c r="H42" s="59">
        <v>210</v>
      </c>
      <c r="I42" s="59">
        <v>152</v>
      </c>
      <c r="J42" s="59">
        <v>174</v>
      </c>
      <c r="K42" s="59">
        <v>122</v>
      </c>
      <c r="L42" s="121">
        <v>109</v>
      </c>
    </row>
    <row r="43" spans="2:12" s="52" customFormat="1" ht="12" customHeight="1" x14ac:dyDescent="0.15">
      <c r="B43" s="61" t="s">
        <v>26</v>
      </c>
      <c r="C43" s="61"/>
      <c r="D43" s="62">
        <f>SUM(D42)</f>
        <v>250</v>
      </c>
      <c r="E43" s="62">
        <f>SUM(E42)</f>
        <v>267</v>
      </c>
      <c r="F43" s="62">
        <f>SUM(F42)</f>
        <v>218</v>
      </c>
      <c r="G43" s="62">
        <f>SUM(G42)</f>
        <v>220</v>
      </c>
      <c r="H43" s="62">
        <f>SUM(H42)</f>
        <v>210</v>
      </c>
      <c r="I43" s="62">
        <f>SUM(I42)</f>
        <v>152</v>
      </c>
      <c r="J43" s="62">
        <f>SUM(J42)</f>
        <v>174</v>
      </c>
      <c r="K43" s="62">
        <f>SUM(K42)</f>
        <v>122</v>
      </c>
      <c r="L43" s="102">
        <v>109</v>
      </c>
    </row>
    <row r="44" spans="2:12" s="52" customFormat="1" ht="12" customHeight="1" x14ac:dyDescent="0.2">
      <c r="B44" s="120"/>
      <c r="C44" s="119"/>
      <c r="D44" s="119"/>
      <c r="E44" s="119"/>
      <c r="F44" s="119"/>
      <c r="G44" s="119"/>
      <c r="H44" s="119"/>
      <c r="I44" s="119"/>
      <c r="J44" s="119"/>
      <c r="K44" s="119"/>
      <c r="L44" s="118"/>
    </row>
    <row r="45" spans="2:12" s="52" customFormat="1" ht="12" customHeight="1" x14ac:dyDescent="0.2">
      <c r="B45" s="117" t="s">
        <v>26</v>
      </c>
      <c r="C45" s="117"/>
      <c r="D45" s="116">
        <f>D40+D43</f>
        <v>1141</v>
      </c>
      <c r="E45" s="116">
        <f>E40+E43</f>
        <v>1213</v>
      </c>
      <c r="F45" s="116">
        <f>F40+F43</f>
        <v>1161</v>
      </c>
      <c r="G45" s="116">
        <f>G40+G43</f>
        <v>1073</v>
      </c>
      <c r="H45" s="116">
        <f>H40+H43</f>
        <v>928</v>
      </c>
      <c r="I45" s="116">
        <f>I40+I43</f>
        <v>814</v>
      </c>
      <c r="J45" s="116">
        <f>J40+J43</f>
        <v>792</v>
      </c>
      <c r="K45" s="115">
        <f>K40+K43</f>
        <v>650</v>
      </c>
      <c r="L45" s="115">
        <f>L40+L43</f>
        <v>533</v>
      </c>
    </row>
    <row r="46" spans="2:12" s="52" customFormat="1" ht="16" x14ac:dyDescent="0.25">
      <c r="B46" s="94" t="s">
        <v>17</v>
      </c>
      <c r="C46" s="95"/>
      <c r="D46" s="95"/>
    </row>
    <row r="47" spans="2:12" s="52" customFormat="1" ht="6" customHeight="1" x14ac:dyDescent="0.25">
      <c r="B47" s="96"/>
      <c r="C47" s="96"/>
      <c r="D47" s="96"/>
      <c r="E47" s="96"/>
      <c r="F47" s="96"/>
      <c r="G47" s="96"/>
      <c r="H47" s="96"/>
      <c r="I47" s="96"/>
      <c r="J47" s="96"/>
      <c r="K47" s="97"/>
      <c r="L47" s="98"/>
    </row>
    <row r="48" spans="2:12" s="52" customFormat="1" ht="16" x14ac:dyDescent="0.25">
      <c r="B48" s="95"/>
      <c r="C48" s="95"/>
      <c r="D48" s="95"/>
    </row>
    <row r="49" spans="2:5" s="52" customFormat="1" ht="16" x14ac:dyDescent="0.25">
      <c r="B49" s="95"/>
      <c r="C49" s="95"/>
      <c r="D49" s="95"/>
    </row>
    <row r="50" spans="2:5" s="52" customFormat="1" x14ac:dyDescent="0.2">
      <c r="B50" s="113"/>
      <c r="C50" s="51"/>
    </row>
    <row r="51" spans="2:5" s="52" customFormat="1" ht="16" x14ac:dyDescent="0.25">
      <c r="B51" s="111" t="s">
        <v>54</v>
      </c>
      <c r="C51" s="114"/>
      <c r="D51" s="112"/>
      <c r="E51" s="112"/>
    </row>
    <row r="52" spans="2:5" s="52" customFormat="1" x14ac:dyDescent="0.2">
      <c r="B52" s="113"/>
      <c r="C52" s="51"/>
    </row>
    <row r="53" spans="2:5" s="52" customFormat="1" x14ac:dyDescent="0.2">
      <c r="B53" s="113"/>
      <c r="C53" s="51"/>
    </row>
    <row r="54" spans="2:5" s="52" customFormat="1" x14ac:dyDescent="0.2">
      <c r="B54" s="113"/>
      <c r="C54" s="51"/>
    </row>
    <row r="55" spans="2:5" s="52" customFormat="1" x14ac:dyDescent="0.2">
      <c r="B55" s="113"/>
      <c r="C55" s="51"/>
    </row>
    <row r="56" spans="2:5" s="52" customFormat="1" x14ac:dyDescent="0.2">
      <c r="B56" s="113"/>
      <c r="C56" s="51"/>
    </row>
    <row r="57" spans="2:5" s="52" customFormat="1" x14ac:dyDescent="0.2">
      <c r="B57" s="113"/>
      <c r="C57" s="51"/>
    </row>
    <row r="58" spans="2:5" s="52" customFormat="1" x14ac:dyDescent="0.2">
      <c r="B58" s="113"/>
      <c r="C58" s="51"/>
    </row>
  </sheetData>
  <mergeCells count="23">
    <mergeCell ref="B41:L41"/>
    <mergeCell ref="B11:B27"/>
    <mergeCell ref="B28:C28"/>
    <mergeCell ref="C13:L13"/>
    <mergeCell ref="C16:L16"/>
    <mergeCell ref="C19:L19"/>
    <mergeCell ref="B29:L29"/>
    <mergeCell ref="B3:B4"/>
    <mergeCell ref="B5:C5"/>
    <mergeCell ref="B7:B8"/>
    <mergeCell ref="B9:C9"/>
    <mergeCell ref="B6:L6"/>
    <mergeCell ref="B10:L10"/>
    <mergeCell ref="B44:L44"/>
    <mergeCell ref="K47:L47"/>
    <mergeCell ref="K32:L32"/>
    <mergeCell ref="B37:B39"/>
    <mergeCell ref="C22:L22"/>
    <mergeCell ref="C24:L24"/>
    <mergeCell ref="B43:C43"/>
    <mergeCell ref="B45:C45"/>
    <mergeCell ref="B40:C40"/>
    <mergeCell ref="B30:C30"/>
  </mergeCells>
  <pageMargins left="0.7" right="0.7" top="0.75" bottom="0.75" header="0.3" footer="0.3"/>
  <pageSetup paperSize="9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M49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A29" sqref="A29"/>
    </sheetView>
  </sheetViews>
  <sheetFormatPr baseColWidth="10" defaultColWidth="10.83203125" defaultRowHeight="13" x14ac:dyDescent="0.2"/>
  <cols>
    <col min="1" max="1" width="20.83203125" style="3" customWidth="1"/>
    <col min="2" max="2" width="20.83203125" style="2" customWidth="1"/>
    <col min="3" max="3" width="55.1640625" style="2" customWidth="1"/>
    <col min="4" max="4" width="26.83203125" style="2" customWidth="1"/>
    <col min="5" max="12" width="15.83203125" style="3" customWidth="1"/>
    <col min="13" max="16384" width="10.83203125" style="3"/>
  </cols>
  <sheetData>
    <row r="1" spans="2:13" ht="40" customHeight="1" x14ac:dyDescent="0.2">
      <c r="B1" s="1" t="s">
        <v>22</v>
      </c>
    </row>
    <row r="2" spans="2:13" s="6" customFormat="1" ht="30" customHeight="1" x14ac:dyDescent="0.2">
      <c r="B2" s="4" t="s">
        <v>0</v>
      </c>
      <c r="C2" s="4" t="s">
        <v>1</v>
      </c>
      <c r="D2" s="4"/>
      <c r="E2" s="5" t="s">
        <v>2</v>
      </c>
      <c r="F2" s="5" t="s">
        <v>3</v>
      </c>
      <c r="G2" s="5" t="s">
        <v>4</v>
      </c>
      <c r="H2" s="5" t="s">
        <v>5</v>
      </c>
      <c r="I2" s="5" t="s">
        <v>6</v>
      </c>
      <c r="J2" s="5" t="s">
        <v>7</v>
      </c>
      <c r="K2" s="5" t="s">
        <v>8</v>
      </c>
      <c r="L2" s="5" t="s">
        <v>9</v>
      </c>
      <c r="M2" s="5" t="s">
        <v>24</v>
      </c>
    </row>
    <row r="3" spans="2:13" ht="16" customHeight="1" x14ac:dyDescent="0.15">
      <c r="B3" s="38" t="s">
        <v>10</v>
      </c>
      <c r="C3" s="11" t="s">
        <v>20</v>
      </c>
      <c r="D3" s="11" t="s">
        <v>18</v>
      </c>
      <c r="E3" s="12">
        <v>1234</v>
      </c>
      <c r="F3" s="12">
        <v>1282</v>
      </c>
      <c r="G3" s="12">
        <v>1296</v>
      </c>
      <c r="H3" s="12">
        <v>1393</v>
      </c>
      <c r="I3" s="12">
        <v>1485</v>
      </c>
      <c r="J3" s="12">
        <v>1639</v>
      </c>
      <c r="K3" s="12">
        <v>1607</v>
      </c>
      <c r="L3" s="12">
        <v>1859</v>
      </c>
      <c r="M3" s="14">
        <v>2140</v>
      </c>
    </row>
    <row r="4" spans="2:13" ht="16" customHeight="1" x14ac:dyDescent="0.15">
      <c r="B4" s="38"/>
      <c r="C4" s="11" t="s">
        <v>20</v>
      </c>
      <c r="D4" s="11" t="s">
        <v>19</v>
      </c>
      <c r="E4" s="12">
        <v>27119</v>
      </c>
      <c r="F4" s="12">
        <v>28098</v>
      </c>
      <c r="G4" s="12">
        <v>28177</v>
      </c>
      <c r="H4" s="12">
        <v>28731</v>
      </c>
      <c r="I4" s="12">
        <v>31329</v>
      </c>
      <c r="J4" s="12">
        <v>34191</v>
      </c>
      <c r="K4" s="12">
        <v>31839</v>
      </c>
      <c r="L4" s="12">
        <v>36379</v>
      </c>
      <c r="M4" s="14">
        <v>41244</v>
      </c>
    </row>
    <row r="5" spans="2:13" ht="16" customHeight="1" x14ac:dyDescent="0.2">
      <c r="B5" s="38"/>
      <c r="C5" s="38" t="s">
        <v>21</v>
      </c>
      <c r="D5" s="38"/>
      <c r="E5" s="13">
        <f>E4/E3</f>
        <v>21.97649918962723</v>
      </c>
      <c r="F5" s="13">
        <f t="shared" ref="F5:M5" si="0">F4/F3</f>
        <v>21.917316692667708</v>
      </c>
      <c r="G5" s="13">
        <f t="shared" si="0"/>
        <v>21.741512345679013</v>
      </c>
      <c r="H5" s="13">
        <f t="shared" si="0"/>
        <v>20.625269203158652</v>
      </c>
      <c r="I5" s="13">
        <f t="shared" si="0"/>
        <v>21.096969696969698</v>
      </c>
      <c r="J5" s="13">
        <f t="shared" si="0"/>
        <v>20.860890787065284</v>
      </c>
      <c r="K5" s="13">
        <f t="shared" si="0"/>
        <v>19.812694461729933</v>
      </c>
      <c r="L5" s="13">
        <f t="shared" si="0"/>
        <v>19.569123184507799</v>
      </c>
      <c r="M5" s="15">
        <f t="shared" si="0"/>
        <v>19.272897196261681</v>
      </c>
    </row>
    <row r="6" spans="2:13" ht="16" customHeight="1" x14ac:dyDescent="0.2">
      <c r="B6" s="38"/>
      <c r="C6" s="42"/>
      <c r="D6" s="43"/>
      <c r="E6" s="43"/>
      <c r="F6" s="43"/>
      <c r="G6" s="43"/>
      <c r="H6" s="43"/>
      <c r="I6" s="43"/>
      <c r="J6" s="43"/>
      <c r="K6" s="43"/>
      <c r="L6" s="43"/>
      <c r="M6" s="44"/>
    </row>
    <row r="7" spans="2:13" ht="16" customHeight="1" x14ac:dyDescent="0.15">
      <c r="B7" s="38"/>
      <c r="C7" s="16" t="s">
        <v>11</v>
      </c>
      <c r="D7" s="16" t="s">
        <v>18</v>
      </c>
      <c r="E7" s="17">
        <v>84</v>
      </c>
      <c r="F7" s="17">
        <v>87</v>
      </c>
      <c r="G7" s="17">
        <v>89</v>
      </c>
      <c r="H7" s="17">
        <v>87</v>
      </c>
      <c r="I7" s="17">
        <v>89</v>
      </c>
      <c r="J7" s="17">
        <v>94</v>
      </c>
      <c r="K7" s="17">
        <v>96</v>
      </c>
      <c r="L7" s="17">
        <v>114.99</v>
      </c>
      <c r="M7" s="18">
        <v>156</v>
      </c>
    </row>
    <row r="8" spans="2:13" ht="16" customHeight="1" x14ac:dyDescent="0.15">
      <c r="B8" s="38"/>
      <c r="C8" s="11" t="s">
        <v>11</v>
      </c>
      <c r="D8" s="11" t="s">
        <v>19</v>
      </c>
      <c r="E8" s="12">
        <v>496</v>
      </c>
      <c r="F8" s="12">
        <v>479</v>
      </c>
      <c r="G8" s="12">
        <v>516</v>
      </c>
      <c r="H8" s="12">
        <v>505</v>
      </c>
      <c r="I8" s="12">
        <v>483</v>
      </c>
      <c r="J8" s="12">
        <v>511</v>
      </c>
      <c r="K8" s="12">
        <v>478</v>
      </c>
      <c r="L8" s="12">
        <v>578</v>
      </c>
      <c r="M8" s="18">
        <v>741</v>
      </c>
    </row>
    <row r="9" spans="2:13" ht="16" customHeight="1" x14ac:dyDescent="0.2">
      <c r="B9" s="38"/>
      <c r="C9" s="38" t="s">
        <v>21</v>
      </c>
      <c r="D9" s="38"/>
      <c r="E9" s="13">
        <f>E8/E7</f>
        <v>5.9047619047619051</v>
      </c>
      <c r="F9" s="13">
        <f t="shared" ref="F9" si="1">F8/F7</f>
        <v>5.5057471264367814</v>
      </c>
      <c r="G9" s="13">
        <f t="shared" ref="G9" si="2">G8/G7</f>
        <v>5.797752808988764</v>
      </c>
      <c r="H9" s="13">
        <f t="shared" ref="H9" si="3">H8/H7</f>
        <v>5.804597701149425</v>
      </c>
      <c r="I9" s="13">
        <f t="shared" ref="I9" si="4">I8/I7</f>
        <v>5.4269662921348312</v>
      </c>
      <c r="J9" s="13">
        <f t="shared" ref="J9" si="5">J8/J7</f>
        <v>5.4361702127659575</v>
      </c>
      <c r="K9" s="13">
        <f t="shared" ref="K9" si="6">K8/K7</f>
        <v>4.979166666666667</v>
      </c>
      <c r="L9" s="13">
        <f t="shared" ref="L9:M9" si="7">L8/L7</f>
        <v>5.0265240455691798</v>
      </c>
      <c r="M9" s="19">
        <f t="shared" si="7"/>
        <v>4.75</v>
      </c>
    </row>
    <row r="10" spans="2:13" ht="16" customHeight="1" x14ac:dyDescent="0.2">
      <c r="B10" s="42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4"/>
    </row>
    <row r="11" spans="2:13" ht="16" customHeight="1" x14ac:dyDescent="0.15">
      <c r="B11" s="38" t="s">
        <v>12</v>
      </c>
      <c r="C11" s="11" t="s">
        <v>13</v>
      </c>
      <c r="D11" s="11" t="s">
        <v>18</v>
      </c>
      <c r="E11" s="12">
        <v>596</v>
      </c>
      <c r="F11" s="12">
        <v>583.03</v>
      </c>
      <c r="G11" s="12">
        <v>559</v>
      </c>
      <c r="H11" s="12">
        <v>564</v>
      </c>
      <c r="I11" s="12">
        <v>574</v>
      </c>
      <c r="J11" s="12">
        <v>584</v>
      </c>
      <c r="K11" s="12">
        <v>613</v>
      </c>
      <c r="L11" s="12">
        <v>417</v>
      </c>
      <c r="M11" s="14">
        <v>220</v>
      </c>
    </row>
    <row r="12" spans="2:13" ht="16" customHeight="1" x14ac:dyDescent="0.15">
      <c r="B12" s="38"/>
      <c r="C12" s="11" t="s">
        <v>13</v>
      </c>
      <c r="D12" s="11" t="s">
        <v>19</v>
      </c>
      <c r="E12" s="12">
        <v>14057</v>
      </c>
      <c r="F12" s="12">
        <v>13594</v>
      </c>
      <c r="G12" s="12">
        <v>13120</v>
      </c>
      <c r="H12" s="12">
        <v>13019</v>
      </c>
      <c r="I12" s="12">
        <v>12926</v>
      </c>
      <c r="J12" s="12">
        <v>13043</v>
      </c>
      <c r="K12" s="12">
        <v>13767</v>
      </c>
      <c r="L12" s="12">
        <v>9383</v>
      </c>
      <c r="M12" s="14">
        <v>4984</v>
      </c>
    </row>
    <row r="13" spans="2:13" ht="16" customHeight="1" x14ac:dyDescent="0.2">
      <c r="B13" s="38"/>
      <c r="C13" s="38" t="s">
        <v>21</v>
      </c>
      <c r="D13" s="38"/>
      <c r="E13" s="13">
        <f>E12/E11</f>
        <v>23.585570469798657</v>
      </c>
      <c r="F13" s="13">
        <f t="shared" ref="F13" si="8">F12/F11</f>
        <v>23.316124384680034</v>
      </c>
      <c r="G13" s="13">
        <f t="shared" ref="G13" si="9">G12/G11</f>
        <v>23.470483005366727</v>
      </c>
      <c r="H13" s="13">
        <f t="shared" ref="H13" si="10">H12/H11</f>
        <v>23.083333333333332</v>
      </c>
      <c r="I13" s="13">
        <f t="shared" ref="I13" si="11">I12/I11</f>
        <v>22.519163763066203</v>
      </c>
      <c r="J13" s="13">
        <f t="shared" ref="J13" si="12">J12/J11</f>
        <v>22.333904109589042</v>
      </c>
      <c r="K13" s="13">
        <f t="shared" ref="K13" si="13">K12/K11</f>
        <v>22.458401305057095</v>
      </c>
      <c r="L13" s="13">
        <f t="shared" ref="L13" si="14">L12/L11</f>
        <v>22.501199040767386</v>
      </c>
      <c r="M13" s="20">
        <f>M12/M11</f>
        <v>22.654545454545456</v>
      </c>
    </row>
    <row r="14" spans="2:13" ht="16" customHeight="1" x14ac:dyDescent="0.2">
      <c r="B14" s="38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21"/>
    </row>
    <row r="15" spans="2:13" ht="16" customHeight="1" x14ac:dyDescent="0.15">
      <c r="B15" s="38"/>
      <c r="C15" s="11" t="s">
        <v>14</v>
      </c>
      <c r="D15" s="11" t="s">
        <v>18</v>
      </c>
      <c r="E15" s="12">
        <v>62</v>
      </c>
      <c r="F15" s="12">
        <v>63</v>
      </c>
      <c r="G15" s="12">
        <v>62</v>
      </c>
      <c r="H15" s="12">
        <v>61</v>
      </c>
      <c r="I15" s="12">
        <v>61</v>
      </c>
      <c r="J15" s="12">
        <v>57</v>
      </c>
      <c r="K15" s="12">
        <v>58</v>
      </c>
      <c r="L15" s="12">
        <v>41</v>
      </c>
      <c r="M15" s="14">
        <v>23</v>
      </c>
    </row>
    <row r="16" spans="2:13" ht="16" customHeight="1" x14ac:dyDescent="0.15">
      <c r="B16" s="38"/>
      <c r="C16" s="11" t="s">
        <v>14</v>
      </c>
      <c r="D16" s="11" t="s">
        <v>19</v>
      </c>
      <c r="E16" s="12">
        <v>462</v>
      </c>
      <c r="F16" s="12">
        <v>412</v>
      </c>
      <c r="G16" s="12">
        <v>420</v>
      </c>
      <c r="H16" s="12">
        <v>392</v>
      </c>
      <c r="I16" s="12">
        <v>376</v>
      </c>
      <c r="J16" s="12">
        <v>360</v>
      </c>
      <c r="K16" s="12">
        <v>357</v>
      </c>
      <c r="L16" s="12">
        <v>236</v>
      </c>
      <c r="M16" s="14">
        <v>130</v>
      </c>
    </row>
    <row r="17" spans="2:13" ht="16" customHeight="1" x14ac:dyDescent="0.2">
      <c r="B17" s="38"/>
      <c r="C17" s="38" t="s">
        <v>21</v>
      </c>
      <c r="D17" s="38"/>
      <c r="E17" s="13">
        <f>E16/E15</f>
        <v>7.4516129032258061</v>
      </c>
      <c r="F17" s="13">
        <f t="shared" ref="F17:L17" si="15">F16/F15</f>
        <v>6.5396825396825395</v>
      </c>
      <c r="G17" s="13">
        <f t="shared" si="15"/>
        <v>6.774193548387097</v>
      </c>
      <c r="H17" s="13">
        <f t="shared" si="15"/>
        <v>6.4262295081967213</v>
      </c>
      <c r="I17" s="13">
        <f t="shared" si="15"/>
        <v>6.1639344262295079</v>
      </c>
      <c r="J17" s="13">
        <f t="shared" si="15"/>
        <v>6.3157894736842106</v>
      </c>
      <c r="K17" s="13">
        <f t="shared" si="15"/>
        <v>6.1551724137931032</v>
      </c>
      <c r="L17" s="13">
        <f t="shared" si="15"/>
        <v>5.7560975609756095</v>
      </c>
      <c r="M17" s="15">
        <f>M16/M15</f>
        <v>5.6521739130434785</v>
      </c>
    </row>
    <row r="18" spans="2:13" ht="16" customHeight="1" x14ac:dyDescent="0.2">
      <c r="B18" s="42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4"/>
    </row>
    <row r="19" spans="2:13" ht="16" customHeight="1" x14ac:dyDescent="0.15">
      <c r="B19" s="40" t="s">
        <v>15</v>
      </c>
      <c r="C19" s="16" t="s">
        <v>16</v>
      </c>
      <c r="D19" s="16" t="s">
        <v>18</v>
      </c>
      <c r="E19" s="17">
        <v>523</v>
      </c>
      <c r="F19" s="17">
        <v>500</v>
      </c>
      <c r="G19" s="17">
        <v>476</v>
      </c>
      <c r="H19" s="17">
        <v>460</v>
      </c>
      <c r="I19" s="17">
        <v>450</v>
      </c>
      <c r="J19" s="17">
        <v>440</v>
      </c>
      <c r="K19" s="17">
        <v>432</v>
      </c>
      <c r="L19" s="17">
        <v>432</v>
      </c>
      <c r="M19" s="14">
        <v>447</v>
      </c>
    </row>
    <row r="20" spans="2:13" ht="16" customHeight="1" x14ac:dyDescent="0.15">
      <c r="B20" s="38"/>
      <c r="C20" s="11" t="s">
        <v>16</v>
      </c>
      <c r="D20" s="11" t="s">
        <v>19</v>
      </c>
      <c r="E20" s="12">
        <v>14339</v>
      </c>
      <c r="F20" s="12">
        <v>13692</v>
      </c>
      <c r="G20" s="12">
        <v>13022</v>
      </c>
      <c r="H20" s="12">
        <v>12569</v>
      </c>
      <c r="I20" s="12">
        <v>12259</v>
      </c>
      <c r="J20" s="12">
        <v>11920</v>
      </c>
      <c r="K20" s="12">
        <v>11769</v>
      </c>
      <c r="L20" s="12">
        <v>11990</v>
      </c>
      <c r="M20" s="14">
        <v>12267</v>
      </c>
    </row>
    <row r="21" spans="2:13" ht="16" customHeight="1" x14ac:dyDescent="0.2">
      <c r="B21" s="38"/>
      <c r="C21" s="38" t="s">
        <v>21</v>
      </c>
      <c r="D21" s="38"/>
      <c r="E21" s="13">
        <f>E20/E19</f>
        <v>27.416826003824092</v>
      </c>
      <c r="F21" s="13">
        <f t="shared" ref="F21" si="16">F20/F19</f>
        <v>27.384</v>
      </c>
      <c r="G21" s="13">
        <f t="shared" ref="G21" si="17">G20/G19</f>
        <v>27.357142857142858</v>
      </c>
      <c r="H21" s="13">
        <f t="shared" ref="H21" si="18">H20/H19</f>
        <v>27.32391304347826</v>
      </c>
      <c r="I21" s="13">
        <f t="shared" ref="I21" si="19">I20/I19</f>
        <v>27.242222222222221</v>
      </c>
      <c r="J21" s="13">
        <f t="shared" ref="J21" si="20">J20/J19</f>
        <v>27.09090909090909</v>
      </c>
      <c r="K21" s="13">
        <f t="shared" ref="K21" si="21">K20/K19</f>
        <v>27.243055555555557</v>
      </c>
      <c r="L21" s="13">
        <f t="shared" ref="L21" si="22">L20/L19</f>
        <v>27.75462962962963</v>
      </c>
      <c r="M21" s="15">
        <f>M20/M19</f>
        <v>27.44295302013423</v>
      </c>
    </row>
    <row r="22" spans="2:13" ht="16" customHeight="1" x14ac:dyDescent="0.25">
      <c r="B22" s="7" t="s">
        <v>17</v>
      </c>
      <c r="C22" s="8"/>
      <c r="D22" s="8"/>
      <c r="E22" s="8"/>
    </row>
    <row r="23" spans="2:13" ht="6" customHeight="1" x14ac:dyDescent="0.25">
      <c r="B23" s="9"/>
      <c r="C23" s="9"/>
      <c r="D23" s="9"/>
      <c r="E23" s="9"/>
      <c r="F23" s="9"/>
      <c r="G23" s="9"/>
      <c r="H23" s="9"/>
      <c r="I23" s="9"/>
      <c r="J23" s="9"/>
      <c r="K23" s="9"/>
      <c r="L23" s="45"/>
      <c r="M23" s="46"/>
    </row>
    <row r="24" spans="2:13" ht="16" customHeight="1" x14ac:dyDescent="0.25">
      <c r="B24" s="8"/>
      <c r="C24" s="8"/>
      <c r="D24" s="8"/>
      <c r="E24" s="8"/>
    </row>
    <row r="25" spans="2:13" ht="16" customHeight="1" x14ac:dyDescent="0.25">
      <c r="B25" s="8"/>
      <c r="C25" s="8"/>
      <c r="D25" s="8"/>
      <c r="E25" s="8"/>
    </row>
    <row r="26" spans="2:13" s="10" customFormat="1" ht="16" x14ac:dyDescent="0.25">
      <c r="B26" s="8"/>
      <c r="C26" s="8"/>
      <c r="D26" s="8"/>
      <c r="E26" s="8"/>
      <c r="F26" s="3"/>
      <c r="G26" s="3"/>
      <c r="H26" s="3"/>
      <c r="I26" s="3"/>
      <c r="J26" s="3"/>
      <c r="K26" s="3"/>
      <c r="L26" s="3"/>
    </row>
    <row r="27" spans="2:13" ht="40" customHeight="1" x14ac:dyDescent="0.2">
      <c r="B27" s="1" t="s">
        <v>23</v>
      </c>
    </row>
    <row r="28" spans="2:13" s="6" customFormat="1" ht="30" customHeight="1" x14ac:dyDescent="0.2">
      <c r="B28" s="4" t="s">
        <v>0</v>
      </c>
      <c r="C28" s="4" t="s">
        <v>1</v>
      </c>
      <c r="D28" s="4"/>
      <c r="E28" s="5" t="s">
        <v>2</v>
      </c>
      <c r="F28" s="5" t="s">
        <v>3</v>
      </c>
      <c r="G28" s="5" t="s">
        <v>4</v>
      </c>
      <c r="H28" s="5" t="s">
        <v>5</v>
      </c>
      <c r="I28" s="5" t="s">
        <v>6</v>
      </c>
      <c r="J28" s="5" t="s">
        <v>7</v>
      </c>
      <c r="K28" s="5" t="s">
        <v>8</v>
      </c>
      <c r="L28" s="5" t="s">
        <v>9</v>
      </c>
      <c r="M28" s="5" t="s">
        <v>24</v>
      </c>
    </row>
    <row r="29" spans="2:13" ht="16" customHeight="1" x14ac:dyDescent="0.15">
      <c r="B29" s="38" t="s">
        <v>10</v>
      </c>
      <c r="C29" s="11" t="s">
        <v>20</v>
      </c>
      <c r="D29" s="11" t="s">
        <v>18</v>
      </c>
      <c r="E29" s="12">
        <v>990</v>
      </c>
      <c r="F29" s="12">
        <v>1030</v>
      </c>
      <c r="G29" s="12">
        <v>1058</v>
      </c>
      <c r="H29" s="12">
        <v>1082</v>
      </c>
      <c r="I29" s="12">
        <v>1212.1199999999999</v>
      </c>
      <c r="J29" s="12">
        <v>1391</v>
      </c>
      <c r="K29" s="12">
        <v>1360</v>
      </c>
      <c r="L29" s="12">
        <v>1595</v>
      </c>
      <c r="M29" s="14">
        <v>1865</v>
      </c>
    </row>
    <row r="30" spans="2:13" ht="16" customHeight="1" x14ac:dyDescent="0.15">
      <c r="B30" s="38"/>
      <c r="C30" s="11" t="s">
        <v>20</v>
      </c>
      <c r="D30" s="11" t="s">
        <v>19</v>
      </c>
      <c r="E30" s="12">
        <v>19934</v>
      </c>
      <c r="F30" s="12">
        <v>20962</v>
      </c>
      <c r="G30" s="12">
        <v>21457</v>
      </c>
      <c r="H30" s="12">
        <v>22283</v>
      </c>
      <c r="I30" s="12">
        <v>25091</v>
      </c>
      <c r="J30" s="12">
        <v>28748</v>
      </c>
      <c r="K30" s="12">
        <v>27410</v>
      </c>
      <c r="L30" s="12">
        <v>31879</v>
      </c>
      <c r="M30" s="14">
        <v>37298</v>
      </c>
    </row>
    <row r="31" spans="2:13" ht="16" customHeight="1" x14ac:dyDescent="0.2">
      <c r="B31" s="38"/>
      <c r="C31" s="38" t="s">
        <v>21</v>
      </c>
      <c r="D31" s="38"/>
      <c r="E31" s="13">
        <f>E30/E29</f>
        <v>20.135353535353534</v>
      </c>
      <c r="F31" s="13">
        <f t="shared" ref="F31:L31" si="23">F30/F29</f>
        <v>20.351456310679612</v>
      </c>
      <c r="G31" s="13">
        <f t="shared" si="23"/>
        <v>20.280718336483933</v>
      </c>
      <c r="H31" s="13">
        <f t="shared" si="23"/>
        <v>20.594269870609981</v>
      </c>
      <c r="I31" s="13">
        <f t="shared" si="23"/>
        <v>20.700095700095702</v>
      </c>
      <c r="J31" s="13">
        <f t="shared" si="23"/>
        <v>20.667145938173977</v>
      </c>
      <c r="K31" s="13">
        <f t="shared" si="23"/>
        <v>20.154411764705884</v>
      </c>
      <c r="L31" s="13">
        <f t="shared" si="23"/>
        <v>19.986833855799372</v>
      </c>
      <c r="M31" s="20">
        <f>M30/M29</f>
        <v>19.998927613941017</v>
      </c>
    </row>
    <row r="32" spans="2:13" ht="16" customHeight="1" x14ac:dyDescent="0.2">
      <c r="B32" s="38"/>
      <c r="C32" s="42"/>
      <c r="D32" s="43"/>
      <c r="E32" s="43"/>
      <c r="F32" s="43"/>
      <c r="G32" s="43"/>
      <c r="H32" s="43"/>
      <c r="I32" s="43"/>
      <c r="J32" s="43"/>
      <c r="K32" s="43"/>
      <c r="L32" s="43"/>
      <c r="M32" s="44"/>
    </row>
    <row r="33" spans="2:13" ht="16" customHeight="1" x14ac:dyDescent="0.15">
      <c r="B33" s="38"/>
      <c r="C33" s="16" t="s">
        <v>11</v>
      </c>
      <c r="D33" s="16" t="s">
        <v>18</v>
      </c>
      <c r="E33" s="17">
        <v>25</v>
      </c>
      <c r="F33" s="17">
        <v>22</v>
      </c>
      <c r="G33" s="17">
        <v>24</v>
      </c>
      <c r="H33" s="17">
        <v>22</v>
      </c>
      <c r="I33" s="17">
        <v>25</v>
      </c>
      <c r="J33" s="17">
        <v>23</v>
      </c>
      <c r="K33" s="17">
        <v>25</v>
      </c>
      <c r="L33" s="17">
        <v>32</v>
      </c>
      <c r="M33" s="18">
        <v>41</v>
      </c>
    </row>
    <row r="34" spans="2:13" ht="16" customHeight="1" x14ac:dyDescent="0.15">
      <c r="B34" s="38"/>
      <c r="C34" s="11" t="s">
        <v>11</v>
      </c>
      <c r="D34" s="11" t="s">
        <v>19</v>
      </c>
      <c r="E34" s="12">
        <v>117</v>
      </c>
      <c r="F34" s="12">
        <v>129</v>
      </c>
      <c r="G34" s="12">
        <v>116</v>
      </c>
      <c r="H34" s="12">
        <v>126</v>
      </c>
      <c r="I34" s="12">
        <v>131</v>
      </c>
      <c r="J34" s="12">
        <v>127</v>
      </c>
      <c r="K34" s="12">
        <v>139</v>
      </c>
      <c r="L34" s="12">
        <v>165</v>
      </c>
      <c r="M34" s="18">
        <v>197</v>
      </c>
    </row>
    <row r="35" spans="2:13" ht="16" customHeight="1" x14ac:dyDescent="0.2">
      <c r="B35" s="41"/>
      <c r="C35" s="41" t="s">
        <v>21</v>
      </c>
      <c r="D35" s="41"/>
      <c r="E35" s="24">
        <f>E34/E33</f>
        <v>4.68</v>
      </c>
      <c r="F35" s="24">
        <f t="shared" ref="F35" si="24">F34/F33</f>
        <v>5.8636363636363633</v>
      </c>
      <c r="G35" s="24">
        <f t="shared" ref="G35" si="25">G34/G33</f>
        <v>4.833333333333333</v>
      </c>
      <c r="H35" s="24">
        <f t="shared" ref="H35" si="26">H34/H33</f>
        <v>5.7272727272727275</v>
      </c>
      <c r="I35" s="24">
        <f t="shared" ref="I35" si="27">I34/I33</f>
        <v>5.24</v>
      </c>
      <c r="J35" s="24">
        <f t="shared" ref="J35" si="28">J34/J33</f>
        <v>5.5217391304347823</v>
      </c>
      <c r="K35" s="24">
        <f t="shared" ref="K35" si="29">K34/K33</f>
        <v>5.56</v>
      </c>
      <c r="L35" s="24">
        <f t="shared" ref="L35" si="30">L34/L33</f>
        <v>5.15625</v>
      </c>
      <c r="M35" s="19">
        <f>M34/M33</f>
        <v>4.8048780487804876</v>
      </c>
    </row>
    <row r="36" spans="2:13" ht="16" customHeight="1" x14ac:dyDescent="0.2">
      <c r="B36" s="42"/>
      <c r="C36" s="43"/>
      <c r="D36" s="43"/>
      <c r="E36" s="43"/>
      <c r="F36" s="43"/>
      <c r="G36" s="43"/>
      <c r="H36" s="43"/>
      <c r="I36" s="43"/>
      <c r="J36" s="43"/>
      <c r="K36" s="43"/>
      <c r="L36" s="47"/>
      <c r="M36" s="48"/>
    </row>
    <row r="37" spans="2:13" ht="16" customHeight="1" x14ac:dyDescent="0.15">
      <c r="B37" s="40" t="s">
        <v>12</v>
      </c>
      <c r="C37" s="16" t="s">
        <v>13</v>
      </c>
      <c r="D37" s="16" t="s">
        <v>18</v>
      </c>
      <c r="E37" s="17">
        <v>460</v>
      </c>
      <c r="F37" s="17">
        <v>460</v>
      </c>
      <c r="G37" s="17">
        <v>450</v>
      </c>
      <c r="H37" s="17">
        <v>442</v>
      </c>
      <c r="I37" s="17">
        <v>449.88</v>
      </c>
      <c r="J37" s="17">
        <v>454</v>
      </c>
      <c r="K37" s="25">
        <v>469</v>
      </c>
      <c r="L37" s="26">
        <v>312</v>
      </c>
      <c r="M37" s="26">
        <v>161</v>
      </c>
    </row>
    <row r="38" spans="2:13" ht="16" customHeight="1" x14ac:dyDescent="0.2">
      <c r="B38" s="38"/>
      <c r="C38" s="11" t="s">
        <v>13</v>
      </c>
      <c r="D38" s="11" t="s">
        <v>19</v>
      </c>
      <c r="E38" s="12">
        <v>9958</v>
      </c>
      <c r="F38" s="12">
        <v>9836</v>
      </c>
      <c r="G38" s="12">
        <v>9808</v>
      </c>
      <c r="H38" s="12">
        <v>9791</v>
      </c>
      <c r="I38" s="12">
        <v>9933</v>
      </c>
      <c r="J38" s="12">
        <v>10128</v>
      </c>
      <c r="K38" s="22">
        <v>10483</v>
      </c>
      <c r="L38" s="27">
        <v>7059</v>
      </c>
      <c r="M38" s="27">
        <v>3623</v>
      </c>
    </row>
    <row r="39" spans="2:13" ht="16" customHeight="1" x14ac:dyDescent="0.2">
      <c r="B39" s="38"/>
      <c r="C39" s="41" t="s">
        <v>21</v>
      </c>
      <c r="D39" s="41"/>
      <c r="E39" s="24">
        <f>E38/E37</f>
        <v>21.64782608695652</v>
      </c>
      <c r="F39" s="24">
        <f t="shared" ref="F39" si="31">F38/F37</f>
        <v>21.382608695652173</v>
      </c>
      <c r="G39" s="24">
        <f t="shared" ref="G39" si="32">G38/G37</f>
        <v>21.795555555555556</v>
      </c>
      <c r="H39" s="24">
        <f t="shared" ref="H39" si="33">H38/H37</f>
        <v>22.151583710407241</v>
      </c>
      <c r="I39" s="24">
        <f t="shared" ref="I39" si="34">I38/I37</f>
        <v>22.079221125633502</v>
      </c>
      <c r="J39" s="24">
        <f t="shared" ref="J39" si="35">J38/J37</f>
        <v>22.308370044052865</v>
      </c>
      <c r="K39" s="32">
        <f t="shared" ref="K39" si="36">K38/K37</f>
        <v>22.35181236673774</v>
      </c>
      <c r="L39" s="33">
        <f>L38/L37</f>
        <v>22.625</v>
      </c>
      <c r="M39" s="34">
        <f>M38/M37</f>
        <v>22.503105590062113</v>
      </c>
    </row>
    <row r="40" spans="2:13" ht="16" customHeight="1" x14ac:dyDescent="0.2">
      <c r="B40" s="38"/>
      <c r="C40" s="42"/>
      <c r="D40" s="43"/>
      <c r="E40" s="43"/>
      <c r="F40" s="43"/>
      <c r="G40" s="43"/>
      <c r="H40" s="43"/>
      <c r="I40" s="43"/>
      <c r="J40" s="43"/>
      <c r="K40" s="43"/>
      <c r="L40" s="43"/>
      <c r="M40" s="44"/>
    </row>
    <row r="41" spans="2:13" ht="16" customHeight="1" x14ac:dyDescent="0.2">
      <c r="B41" s="38"/>
      <c r="C41" s="16" t="s">
        <v>14</v>
      </c>
      <c r="D41" s="16" t="s">
        <v>18</v>
      </c>
      <c r="E41" s="17">
        <v>21</v>
      </c>
      <c r="F41" s="17">
        <v>19</v>
      </c>
      <c r="G41" s="17">
        <v>17</v>
      </c>
      <c r="H41" s="17">
        <v>16</v>
      </c>
      <c r="I41" s="17">
        <v>15</v>
      </c>
      <c r="J41" s="17">
        <v>17</v>
      </c>
      <c r="K41" s="25">
        <v>18</v>
      </c>
      <c r="L41" s="35">
        <v>14</v>
      </c>
      <c r="M41" s="35">
        <v>8</v>
      </c>
    </row>
    <row r="42" spans="2:13" ht="16" customHeight="1" x14ac:dyDescent="0.15">
      <c r="B42" s="38"/>
      <c r="C42" s="11" t="s">
        <v>14</v>
      </c>
      <c r="D42" s="11" t="s">
        <v>19</v>
      </c>
      <c r="E42" s="12">
        <v>139</v>
      </c>
      <c r="F42" s="12">
        <v>111</v>
      </c>
      <c r="G42" s="12">
        <v>98</v>
      </c>
      <c r="H42" s="12">
        <v>102</v>
      </c>
      <c r="I42" s="12">
        <v>98</v>
      </c>
      <c r="J42" s="12">
        <v>99</v>
      </c>
      <c r="K42" s="22">
        <v>97</v>
      </c>
      <c r="L42" s="30">
        <v>77</v>
      </c>
      <c r="M42" s="31">
        <v>33</v>
      </c>
    </row>
    <row r="43" spans="2:13" ht="16" customHeight="1" x14ac:dyDescent="0.2">
      <c r="B43" s="38"/>
      <c r="C43" s="38" t="s">
        <v>21</v>
      </c>
      <c r="D43" s="38"/>
      <c r="E43" s="13">
        <f>E42/E41</f>
        <v>6.6190476190476186</v>
      </c>
      <c r="F43" s="13">
        <f t="shared" ref="F43" si="37">F42/F41</f>
        <v>5.8421052631578947</v>
      </c>
      <c r="G43" s="13">
        <f t="shared" ref="G43" si="38">G42/G41</f>
        <v>5.7647058823529411</v>
      </c>
      <c r="H43" s="13">
        <f t="shared" ref="H43" si="39">H42/H41</f>
        <v>6.375</v>
      </c>
      <c r="I43" s="13">
        <f t="shared" ref="I43" si="40">I42/I41</f>
        <v>6.5333333333333332</v>
      </c>
      <c r="J43" s="13">
        <f t="shared" ref="J43" si="41">J42/J41</f>
        <v>5.8235294117647056</v>
      </c>
      <c r="K43" s="23">
        <f t="shared" ref="K43" si="42">K42/K41</f>
        <v>5.3888888888888893</v>
      </c>
      <c r="L43" s="28">
        <f>L42/L41</f>
        <v>5.5</v>
      </c>
      <c r="M43" s="29">
        <f>M42/M41</f>
        <v>4.125</v>
      </c>
    </row>
    <row r="44" spans="2:13" ht="16" customHeight="1" x14ac:dyDescent="0.2"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49"/>
    </row>
    <row r="45" spans="2:13" ht="16" customHeight="1" x14ac:dyDescent="0.2">
      <c r="B45" s="38" t="s">
        <v>15</v>
      </c>
      <c r="C45" s="11" t="s">
        <v>16</v>
      </c>
      <c r="D45" s="11" t="s">
        <v>18</v>
      </c>
      <c r="E45" s="12">
        <v>77</v>
      </c>
      <c r="F45" s="12">
        <v>67</v>
      </c>
      <c r="G45" s="12">
        <v>59</v>
      </c>
      <c r="H45" s="12">
        <v>52</v>
      </c>
      <c r="I45" s="12">
        <v>49</v>
      </c>
      <c r="J45" s="12">
        <v>47</v>
      </c>
      <c r="K45" s="22">
        <v>47</v>
      </c>
      <c r="L45" s="27">
        <v>50</v>
      </c>
      <c r="M45" s="27">
        <v>53</v>
      </c>
    </row>
    <row r="46" spans="2:13" ht="16" customHeight="1" x14ac:dyDescent="0.2">
      <c r="B46" s="38"/>
      <c r="C46" s="11" t="s">
        <v>16</v>
      </c>
      <c r="D46" s="11" t="s">
        <v>19</v>
      </c>
      <c r="E46" s="12">
        <v>1496</v>
      </c>
      <c r="F46" s="12">
        <v>1339</v>
      </c>
      <c r="G46" s="12">
        <v>1159</v>
      </c>
      <c r="H46" s="12">
        <v>1036</v>
      </c>
      <c r="I46" s="12">
        <v>997</v>
      </c>
      <c r="J46" s="12">
        <v>1013</v>
      </c>
      <c r="K46" s="22">
        <v>998</v>
      </c>
      <c r="L46" s="27">
        <v>1023</v>
      </c>
      <c r="M46" s="27">
        <v>1139</v>
      </c>
    </row>
    <row r="47" spans="2:13" x14ac:dyDescent="0.2">
      <c r="B47" s="38"/>
      <c r="C47" s="38" t="s">
        <v>21</v>
      </c>
      <c r="D47" s="38"/>
      <c r="E47" s="13">
        <f>E46/E45</f>
        <v>19.428571428571427</v>
      </c>
      <c r="F47" s="13">
        <f t="shared" ref="F47" si="43">F46/F45</f>
        <v>19.985074626865671</v>
      </c>
      <c r="G47" s="13">
        <f t="shared" ref="G47" si="44">G46/G45</f>
        <v>19.64406779661017</v>
      </c>
      <c r="H47" s="13">
        <f t="shared" ref="H47" si="45">H46/H45</f>
        <v>19.923076923076923</v>
      </c>
      <c r="I47" s="13">
        <f t="shared" ref="I47" si="46">I46/I45</f>
        <v>20.346938775510203</v>
      </c>
      <c r="J47" s="13">
        <f t="shared" ref="J47" si="47">J46/J45</f>
        <v>21.553191489361701</v>
      </c>
      <c r="K47" s="23">
        <f t="shared" ref="K47" si="48">K46/K45</f>
        <v>21.23404255319149</v>
      </c>
      <c r="L47" s="36">
        <v>20</v>
      </c>
      <c r="M47" s="37">
        <f>M46/M45</f>
        <v>21.490566037735849</v>
      </c>
    </row>
    <row r="48" spans="2:13" ht="16" x14ac:dyDescent="0.25">
      <c r="B48" s="7" t="s">
        <v>17</v>
      </c>
      <c r="C48" s="8"/>
      <c r="D48" s="8"/>
      <c r="E48" s="8"/>
    </row>
    <row r="49" spans="2:13" ht="6" customHeight="1" x14ac:dyDescent="0.25">
      <c r="B49" s="9"/>
      <c r="C49" s="9"/>
      <c r="D49" s="9"/>
      <c r="E49" s="9"/>
      <c r="F49" s="9"/>
      <c r="G49" s="9"/>
      <c r="H49" s="9"/>
      <c r="I49" s="9"/>
      <c r="J49" s="9"/>
      <c r="K49" s="9"/>
      <c r="L49" s="45"/>
      <c r="M49" s="46"/>
    </row>
  </sheetData>
  <mergeCells count="26">
    <mergeCell ref="L49:M49"/>
    <mergeCell ref="B18:M18"/>
    <mergeCell ref="B36:M36"/>
    <mergeCell ref="C40:M40"/>
    <mergeCell ref="B44:L44"/>
    <mergeCell ref="B45:B47"/>
    <mergeCell ref="C47:D47"/>
    <mergeCell ref="B37:B43"/>
    <mergeCell ref="C39:D39"/>
    <mergeCell ref="C43:D43"/>
    <mergeCell ref="B29:B35"/>
    <mergeCell ref="B11:B17"/>
    <mergeCell ref="B19:B21"/>
    <mergeCell ref="C31:D31"/>
    <mergeCell ref="C35:D35"/>
    <mergeCell ref="C6:M6"/>
    <mergeCell ref="B10:M10"/>
    <mergeCell ref="L23:M23"/>
    <mergeCell ref="C32:M32"/>
    <mergeCell ref="B3:B9"/>
    <mergeCell ref="C5:D5"/>
    <mergeCell ref="C9:D9"/>
    <mergeCell ref="C14:L14"/>
    <mergeCell ref="C17:D17"/>
    <mergeCell ref="C21:D21"/>
    <mergeCell ref="C13:D13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2385BE-E876-7C43-A7C9-4E50F136656E}">
  <dimension ref="B1:G9"/>
  <sheetViews>
    <sheetView workbookViewId="0">
      <selection activeCell="H13" sqref="H13"/>
    </sheetView>
  </sheetViews>
  <sheetFormatPr baseColWidth="10" defaultRowHeight="13" x14ac:dyDescent="0.2"/>
  <cols>
    <col min="1" max="1" width="20.83203125" style="52" customWidth="1"/>
    <col min="2" max="2" width="39" style="51" customWidth="1"/>
    <col min="3" max="3" width="15.83203125" style="51" customWidth="1"/>
    <col min="4" max="7" width="15.83203125" style="52" customWidth="1"/>
    <col min="8" max="256" width="8.83203125" style="52" customWidth="1"/>
    <col min="257" max="16384" width="10.83203125" style="52"/>
  </cols>
  <sheetData>
    <row r="1" spans="2:7" ht="40" customHeight="1" x14ac:dyDescent="0.2">
      <c r="B1" s="50" t="s">
        <v>69</v>
      </c>
    </row>
    <row r="2" spans="2:7" s="55" customFormat="1" ht="30" customHeight="1" x14ac:dyDescent="0.2">
      <c r="B2" s="145"/>
      <c r="C2" s="54" t="s">
        <v>68</v>
      </c>
      <c r="D2" s="54" t="s">
        <v>67</v>
      </c>
      <c r="E2" s="54" t="s">
        <v>66</v>
      </c>
      <c r="F2" s="54" t="s">
        <v>65</v>
      </c>
      <c r="G2" s="54" t="s">
        <v>64</v>
      </c>
    </row>
    <row r="3" spans="2:7" s="55" customFormat="1" ht="16" customHeight="1" x14ac:dyDescent="0.15">
      <c r="B3" s="141" t="s">
        <v>63</v>
      </c>
      <c r="C3" s="140">
        <v>54.64</v>
      </c>
      <c r="D3" s="140">
        <v>55.5</v>
      </c>
      <c r="E3" s="144">
        <v>51.990289833750182</v>
      </c>
      <c r="F3" s="143">
        <v>58</v>
      </c>
      <c r="G3" s="137">
        <v>58.595870603268416</v>
      </c>
    </row>
    <row r="4" spans="2:7" s="55" customFormat="1" ht="16" customHeight="1" x14ac:dyDescent="0.15">
      <c r="B4" s="141" t="s">
        <v>62</v>
      </c>
      <c r="C4" s="140">
        <v>60.8</v>
      </c>
      <c r="D4" s="138">
        <v>64</v>
      </c>
      <c r="E4" s="139">
        <v>60.341785198928058</v>
      </c>
      <c r="F4" s="138">
        <v>66</v>
      </c>
      <c r="G4" s="137">
        <v>67.691551666105525</v>
      </c>
    </row>
    <row r="5" spans="2:7" s="55" customFormat="1" ht="16" customHeight="1" x14ac:dyDescent="0.15">
      <c r="B5" s="141" t="s">
        <v>61</v>
      </c>
      <c r="C5" s="140">
        <v>79.31</v>
      </c>
      <c r="D5" s="140">
        <v>80.400000000000006</v>
      </c>
      <c r="E5" s="139">
        <v>78.194655659352591</v>
      </c>
      <c r="F5" s="142">
        <v>81</v>
      </c>
      <c r="G5" s="137">
        <v>84.474815990764085</v>
      </c>
    </row>
    <row r="6" spans="2:7" s="55" customFormat="1" ht="16" customHeight="1" x14ac:dyDescent="0.15">
      <c r="B6" s="141" t="s">
        <v>60</v>
      </c>
      <c r="C6" s="140">
        <v>80.11</v>
      </c>
      <c r="D6" s="138">
        <v>89</v>
      </c>
      <c r="E6" s="139">
        <v>80.537313432835802</v>
      </c>
      <c r="F6" s="138">
        <v>89</v>
      </c>
      <c r="G6" s="137">
        <v>80.079096045197758</v>
      </c>
    </row>
    <row r="7" spans="2:7" ht="16" customHeight="1" x14ac:dyDescent="0.15">
      <c r="B7" s="141" t="s">
        <v>59</v>
      </c>
      <c r="C7" s="140">
        <v>73.83</v>
      </c>
      <c r="D7" s="140">
        <v>70.900000000000006</v>
      </c>
      <c r="E7" s="139">
        <v>66.366412213740475</v>
      </c>
      <c r="F7" s="138">
        <v>85</v>
      </c>
      <c r="G7" s="137">
        <v>81.444897959183621</v>
      </c>
    </row>
    <row r="8" spans="2:7" x14ac:dyDescent="0.15">
      <c r="B8" s="94" t="s">
        <v>58</v>
      </c>
    </row>
    <row r="9" spans="2:7" ht="6" customHeight="1" x14ac:dyDescent="0.2">
      <c r="B9" s="136"/>
      <c r="C9" s="136"/>
      <c r="D9" s="135"/>
      <c r="E9" s="135"/>
      <c r="F9" s="135"/>
      <c r="G9" s="135"/>
    </row>
  </sheetData>
  <pageMargins left="0.7" right="0.7" top="0.75" bottom="0.75" header="0.3" footer="0.3"/>
  <pageSetup paperSize="9"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A445F0-882D-CF48-8660-588623CC7D2E}">
  <dimension ref="B1:L49"/>
  <sheetViews>
    <sheetView topLeftCell="A39" workbookViewId="0">
      <selection activeCell="B61" sqref="B61"/>
    </sheetView>
  </sheetViews>
  <sheetFormatPr baseColWidth="10" defaultRowHeight="13" x14ac:dyDescent="0.2"/>
  <cols>
    <col min="1" max="1" width="20.83203125" style="52" customWidth="1"/>
    <col min="2" max="2" width="39" style="51" customWidth="1"/>
    <col min="3" max="3" width="35.83203125" style="51" customWidth="1"/>
    <col min="4" max="11" width="15.83203125" style="52" customWidth="1"/>
    <col min="12" max="256" width="8.83203125" style="52" customWidth="1"/>
    <col min="257" max="16384" width="10.83203125" style="52"/>
  </cols>
  <sheetData>
    <row r="1" spans="2:12" ht="40" customHeight="1" x14ac:dyDescent="0.2">
      <c r="B1" s="50" t="s">
        <v>83</v>
      </c>
    </row>
    <row r="2" spans="2:12" s="55" customFormat="1" ht="30" customHeight="1" x14ac:dyDescent="0.2">
      <c r="B2" s="155"/>
      <c r="C2" s="53" t="s">
        <v>82</v>
      </c>
      <c r="D2" s="54" t="s">
        <v>2</v>
      </c>
      <c r="E2" s="54" t="s">
        <v>3</v>
      </c>
      <c r="F2" s="54" t="s">
        <v>4</v>
      </c>
      <c r="G2" s="54" t="s">
        <v>5</v>
      </c>
      <c r="H2" s="54" t="s">
        <v>6</v>
      </c>
      <c r="I2" s="54" t="s">
        <v>7</v>
      </c>
      <c r="J2" s="54" t="s">
        <v>8</v>
      </c>
      <c r="K2" s="54" t="s">
        <v>9</v>
      </c>
      <c r="L2" s="54" t="s">
        <v>24</v>
      </c>
    </row>
    <row r="3" spans="2:12" s="55" customFormat="1" ht="16" customHeight="1" x14ac:dyDescent="0.15">
      <c r="B3" s="89" t="s">
        <v>81</v>
      </c>
      <c r="C3" s="66" t="s">
        <v>10</v>
      </c>
      <c r="D3" s="59">
        <v>26730</v>
      </c>
      <c r="E3" s="59">
        <v>27970</v>
      </c>
      <c r="F3" s="59">
        <v>27918</v>
      </c>
      <c r="G3" s="59">
        <v>28475</v>
      </c>
      <c r="H3" s="59">
        <v>31080</v>
      </c>
      <c r="I3" s="59">
        <v>34051</v>
      </c>
      <c r="J3" s="59">
        <v>31614</v>
      </c>
      <c r="K3" s="59">
        <v>36023</v>
      </c>
      <c r="L3" s="153">
        <v>40601</v>
      </c>
    </row>
    <row r="4" spans="2:12" s="55" customFormat="1" ht="16" customHeight="1" x14ac:dyDescent="0.15">
      <c r="B4" s="89"/>
      <c r="C4" s="66" t="s">
        <v>12</v>
      </c>
      <c r="D4" s="59">
        <v>13250</v>
      </c>
      <c r="E4" s="59">
        <v>13393</v>
      </c>
      <c r="F4" s="59">
        <v>12991</v>
      </c>
      <c r="G4" s="59">
        <v>12936</v>
      </c>
      <c r="H4" s="59">
        <v>12862</v>
      </c>
      <c r="I4" s="59">
        <v>13032</v>
      </c>
      <c r="J4" s="59">
        <v>13729</v>
      </c>
      <c r="K4" s="59">
        <v>9361</v>
      </c>
      <c r="L4" s="101">
        <v>4950</v>
      </c>
    </row>
    <row r="5" spans="2:12" s="55" customFormat="1" ht="16" customHeight="1" x14ac:dyDescent="0.15">
      <c r="B5" s="89"/>
      <c r="C5" s="66" t="s">
        <v>70</v>
      </c>
      <c r="D5" s="59">
        <v>24117</v>
      </c>
      <c r="E5" s="59">
        <v>23209</v>
      </c>
      <c r="F5" s="59">
        <v>22236</v>
      </c>
      <c r="G5" s="59">
        <v>21805</v>
      </c>
      <c r="H5" s="59">
        <v>21724</v>
      </c>
      <c r="I5" s="59">
        <v>21703</v>
      </c>
      <c r="J5" s="59">
        <v>22089</v>
      </c>
      <c r="K5" s="59">
        <v>22640</v>
      </c>
      <c r="L5" s="153">
        <v>23080</v>
      </c>
    </row>
    <row r="6" spans="2:12" s="55" customFormat="1" ht="16" customHeight="1" x14ac:dyDescent="0.15">
      <c r="B6" s="89"/>
      <c r="C6" s="66" t="s">
        <v>43</v>
      </c>
      <c r="D6" s="59">
        <v>252</v>
      </c>
      <c r="E6" s="59">
        <v>20</v>
      </c>
      <c r="F6" s="59">
        <v>445</v>
      </c>
      <c r="G6" s="59">
        <v>364</v>
      </c>
      <c r="H6" s="59">
        <v>468</v>
      </c>
      <c r="I6" s="59">
        <v>470</v>
      </c>
      <c r="J6" s="59">
        <v>746</v>
      </c>
      <c r="K6" s="59">
        <v>476</v>
      </c>
      <c r="L6" s="101">
        <v>571</v>
      </c>
    </row>
    <row r="7" spans="2:12" ht="16" customHeight="1" x14ac:dyDescent="0.15">
      <c r="B7" s="89"/>
      <c r="C7" s="66" t="s">
        <v>76</v>
      </c>
      <c r="D7" s="59">
        <v>127</v>
      </c>
      <c r="E7" s="59">
        <v>152</v>
      </c>
      <c r="F7" s="59">
        <v>170</v>
      </c>
      <c r="G7" s="59">
        <v>173</v>
      </c>
      <c r="H7" s="59">
        <v>165</v>
      </c>
      <c r="I7" s="59">
        <v>170</v>
      </c>
      <c r="J7" s="59">
        <v>162</v>
      </c>
      <c r="K7" s="59">
        <v>218</v>
      </c>
      <c r="L7" s="101">
        <v>299</v>
      </c>
    </row>
    <row r="8" spans="2:12" ht="16" customHeight="1" x14ac:dyDescent="0.15">
      <c r="B8" s="89"/>
      <c r="C8" s="66" t="s">
        <v>75</v>
      </c>
      <c r="D8" s="59">
        <v>196</v>
      </c>
      <c r="E8" s="59">
        <v>169</v>
      </c>
      <c r="F8" s="59">
        <v>160</v>
      </c>
      <c r="G8" s="59">
        <v>181</v>
      </c>
      <c r="H8" s="59">
        <v>175</v>
      </c>
      <c r="I8" s="59">
        <v>168</v>
      </c>
      <c r="J8" s="59">
        <v>155</v>
      </c>
      <c r="K8" s="59">
        <v>92</v>
      </c>
      <c r="L8" s="101">
        <v>50</v>
      </c>
    </row>
    <row r="9" spans="2:12" ht="16" customHeight="1" x14ac:dyDescent="0.15">
      <c r="B9" s="89"/>
      <c r="C9" s="66" t="s">
        <v>73</v>
      </c>
      <c r="D9" s="59">
        <v>343</v>
      </c>
      <c r="E9" s="59">
        <v>284</v>
      </c>
      <c r="F9" s="59">
        <v>280</v>
      </c>
      <c r="G9" s="59">
        <v>196</v>
      </c>
      <c r="H9" s="59">
        <v>260</v>
      </c>
      <c r="I9" s="59">
        <v>250</v>
      </c>
      <c r="J9" s="59">
        <v>240</v>
      </c>
      <c r="K9" s="59">
        <v>223</v>
      </c>
      <c r="L9" s="101">
        <v>212</v>
      </c>
    </row>
    <row r="10" spans="2:12" ht="16" customHeight="1" x14ac:dyDescent="0.15">
      <c r="B10" s="89"/>
      <c r="C10" s="66" t="s">
        <v>80</v>
      </c>
      <c r="D10" s="59">
        <v>40</v>
      </c>
      <c r="E10" s="59">
        <v>41</v>
      </c>
      <c r="F10" s="59">
        <v>48</v>
      </c>
      <c r="G10" s="59">
        <v>45</v>
      </c>
      <c r="H10" s="59">
        <v>29</v>
      </c>
      <c r="I10" s="59">
        <v>24</v>
      </c>
      <c r="J10" s="59">
        <v>24</v>
      </c>
      <c r="K10" s="59">
        <v>34</v>
      </c>
      <c r="L10" s="101">
        <v>40</v>
      </c>
    </row>
    <row r="11" spans="2:12" ht="16" customHeight="1" x14ac:dyDescent="0.2">
      <c r="B11" s="89"/>
      <c r="C11" s="154" t="s">
        <v>26</v>
      </c>
      <c r="D11" s="149">
        <f>SUM(D3:D10)</f>
        <v>65055</v>
      </c>
      <c r="E11" s="149">
        <f>SUM(E3:E10)</f>
        <v>65238</v>
      </c>
      <c r="F11" s="149">
        <f>SUM(F3:F10)</f>
        <v>64248</v>
      </c>
      <c r="G11" s="149">
        <f>SUM(G3:G10)</f>
        <v>64175</v>
      </c>
      <c r="H11" s="149">
        <f>SUM(H3:H10)</f>
        <v>66763</v>
      </c>
      <c r="I11" s="149">
        <f>SUM(I3:I10)</f>
        <v>69868</v>
      </c>
      <c r="J11" s="149">
        <f>SUM(J3:J10)</f>
        <v>68759</v>
      </c>
      <c r="K11" s="149">
        <f>SUM(K3:K10)</f>
        <v>69067</v>
      </c>
      <c r="L11" s="152">
        <f>SUM(L3:L10)</f>
        <v>69803</v>
      </c>
    </row>
    <row r="12" spans="2:12" ht="16" customHeight="1" x14ac:dyDescent="0.2">
      <c r="B12" s="63"/>
      <c r="C12" s="64"/>
      <c r="D12" s="64"/>
      <c r="E12" s="64"/>
      <c r="F12" s="64"/>
      <c r="G12" s="64"/>
      <c r="H12" s="64"/>
      <c r="I12" s="64"/>
      <c r="J12" s="64"/>
      <c r="K12" s="64"/>
      <c r="L12" s="65"/>
    </row>
    <row r="13" spans="2:12" ht="16" customHeight="1" x14ac:dyDescent="0.15">
      <c r="B13" s="151" t="s">
        <v>79</v>
      </c>
      <c r="C13" s="126" t="s">
        <v>10</v>
      </c>
      <c r="D13" s="127">
        <v>40</v>
      </c>
      <c r="E13" s="127">
        <v>59</v>
      </c>
      <c r="F13" s="127">
        <v>68</v>
      </c>
      <c r="G13" s="127">
        <v>50</v>
      </c>
      <c r="H13" s="127">
        <v>46</v>
      </c>
      <c r="I13" s="127">
        <v>55</v>
      </c>
      <c r="J13" s="59">
        <v>11</v>
      </c>
      <c r="K13" s="59">
        <v>104</v>
      </c>
      <c r="L13" s="153">
        <v>149</v>
      </c>
    </row>
    <row r="14" spans="2:12" ht="16" customHeight="1" x14ac:dyDescent="0.15">
      <c r="B14" s="150"/>
      <c r="C14" s="66" t="s">
        <v>12</v>
      </c>
      <c r="D14" s="59">
        <v>740</v>
      </c>
      <c r="E14" s="59">
        <v>1040</v>
      </c>
      <c r="F14" s="59">
        <v>1023</v>
      </c>
      <c r="G14" s="59">
        <v>949</v>
      </c>
      <c r="H14" s="59">
        <v>861</v>
      </c>
      <c r="I14" s="59">
        <v>831</v>
      </c>
      <c r="J14" s="59">
        <v>759</v>
      </c>
      <c r="K14" s="59">
        <v>528</v>
      </c>
      <c r="L14" s="153">
        <v>222</v>
      </c>
    </row>
    <row r="15" spans="2:12" ht="16" customHeight="1" x14ac:dyDescent="0.15">
      <c r="B15" s="150"/>
      <c r="C15" s="66" t="s">
        <v>70</v>
      </c>
      <c r="D15" s="59">
        <v>2145</v>
      </c>
      <c r="E15" s="59">
        <v>1929</v>
      </c>
      <c r="F15" s="59">
        <v>2151</v>
      </c>
      <c r="G15" s="59">
        <v>1825</v>
      </c>
      <c r="H15" s="59">
        <v>1556</v>
      </c>
      <c r="I15" s="59">
        <v>1458</v>
      </c>
      <c r="J15" s="59">
        <v>1374</v>
      </c>
      <c r="K15" s="59">
        <v>1369</v>
      </c>
      <c r="L15" s="153">
        <v>1278</v>
      </c>
    </row>
    <row r="16" spans="2:12" ht="16" customHeight="1" x14ac:dyDescent="0.2">
      <c r="B16" s="150"/>
      <c r="C16" s="99" t="s">
        <v>26</v>
      </c>
      <c r="D16" s="149">
        <f>SUM(D13:D15)</f>
        <v>2925</v>
      </c>
      <c r="E16" s="149">
        <f>SUM(E13:E15)</f>
        <v>3028</v>
      </c>
      <c r="F16" s="149">
        <f>SUM(F13:F15)</f>
        <v>3242</v>
      </c>
      <c r="G16" s="149">
        <f>SUM(G13:G15)</f>
        <v>2824</v>
      </c>
      <c r="H16" s="149">
        <f>SUM(H13:H15)</f>
        <v>2463</v>
      </c>
      <c r="I16" s="149">
        <f>SUM(I13:I15)</f>
        <v>2344</v>
      </c>
      <c r="J16" s="149">
        <f>SUM(J13:J15)</f>
        <v>2144</v>
      </c>
      <c r="K16" s="149">
        <f>SUM(K13:K15)</f>
        <v>2001</v>
      </c>
      <c r="L16" s="152">
        <f>SUM(L13:L15)</f>
        <v>1649</v>
      </c>
    </row>
    <row r="17" spans="2:12" ht="16" customHeight="1" x14ac:dyDescent="0.2">
      <c r="B17" s="63"/>
      <c r="C17" s="64"/>
      <c r="D17" s="64"/>
      <c r="E17" s="64"/>
      <c r="F17" s="64"/>
      <c r="G17" s="64"/>
      <c r="H17" s="64"/>
      <c r="I17" s="64"/>
      <c r="J17" s="64"/>
      <c r="K17" s="64"/>
      <c r="L17" s="65"/>
    </row>
    <row r="18" spans="2:12" ht="16" customHeight="1" x14ac:dyDescent="0.15">
      <c r="B18" s="60" t="s">
        <v>78</v>
      </c>
      <c r="C18" s="126" t="s">
        <v>10</v>
      </c>
      <c r="D18" s="127">
        <v>161</v>
      </c>
      <c r="E18" s="127">
        <v>232</v>
      </c>
      <c r="F18" s="127">
        <v>348</v>
      </c>
      <c r="G18" s="127">
        <v>739</v>
      </c>
      <c r="H18" s="127">
        <v>740</v>
      </c>
      <c r="I18" s="127">
        <v>795</v>
      </c>
      <c r="J18" s="127">
        <v>459</v>
      </c>
      <c r="K18" s="59">
        <v>1384</v>
      </c>
      <c r="L18" s="153">
        <v>2165</v>
      </c>
    </row>
    <row r="19" spans="2:12" ht="16" customHeight="1" x14ac:dyDescent="0.15">
      <c r="B19" s="89"/>
      <c r="C19" s="66" t="s">
        <v>12</v>
      </c>
      <c r="D19" s="59">
        <v>782</v>
      </c>
      <c r="E19" s="59">
        <v>1124</v>
      </c>
      <c r="F19" s="59">
        <v>1293</v>
      </c>
      <c r="G19" s="59">
        <v>1493</v>
      </c>
      <c r="H19" s="59">
        <v>1825</v>
      </c>
      <c r="I19" s="59">
        <v>2110</v>
      </c>
      <c r="J19" s="59">
        <v>2487</v>
      </c>
      <c r="K19" s="59">
        <v>1746</v>
      </c>
      <c r="L19" s="153">
        <v>952</v>
      </c>
    </row>
    <row r="20" spans="2:12" ht="16" customHeight="1" x14ac:dyDescent="0.15">
      <c r="B20" s="89"/>
      <c r="C20" s="66" t="s">
        <v>70</v>
      </c>
      <c r="D20" s="59">
        <v>1289</v>
      </c>
      <c r="E20" s="59">
        <v>1426</v>
      </c>
      <c r="F20" s="59">
        <v>1758</v>
      </c>
      <c r="G20" s="59">
        <v>2273</v>
      </c>
      <c r="H20" s="59">
        <v>2742</v>
      </c>
      <c r="I20" s="59">
        <v>3220</v>
      </c>
      <c r="J20" s="59">
        <v>3277</v>
      </c>
      <c r="K20" s="59">
        <v>3666</v>
      </c>
      <c r="L20" s="153">
        <v>3809</v>
      </c>
    </row>
    <row r="21" spans="2:12" ht="16" customHeight="1" x14ac:dyDescent="0.2">
      <c r="B21" s="89"/>
      <c r="C21" s="99" t="s">
        <v>26</v>
      </c>
      <c r="D21" s="149">
        <f>SUM(D18:D20)</f>
        <v>2232</v>
      </c>
      <c r="E21" s="149">
        <f>SUM(E18:E20)</f>
        <v>2782</v>
      </c>
      <c r="F21" s="149">
        <f>SUM(F18:F20)</f>
        <v>3399</v>
      </c>
      <c r="G21" s="149">
        <f>SUM(G18:G20)</f>
        <v>4505</v>
      </c>
      <c r="H21" s="149">
        <f>SUM(H18:H20)</f>
        <v>5307</v>
      </c>
      <c r="I21" s="149">
        <f>SUM(I18:I20)</f>
        <v>6125</v>
      </c>
      <c r="J21" s="149">
        <f>SUM(J18:J20)</f>
        <v>6223</v>
      </c>
      <c r="K21" s="149">
        <f>SUM(K18:K20)</f>
        <v>6796</v>
      </c>
      <c r="L21" s="152">
        <f>SUM(L18:L20)</f>
        <v>6926</v>
      </c>
    </row>
    <row r="22" spans="2:12" ht="16" customHeight="1" x14ac:dyDescent="0.2">
      <c r="B22" s="63"/>
      <c r="C22" s="64"/>
      <c r="D22" s="64"/>
      <c r="E22" s="64"/>
      <c r="F22" s="64"/>
      <c r="G22" s="64"/>
      <c r="H22" s="64"/>
      <c r="I22" s="64"/>
      <c r="J22" s="64"/>
      <c r="K22" s="64"/>
      <c r="L22" s="65"/>
    </row>
    <row r="23" spans="2:12" ht="16" customHeight="1" x14ac:dyDescent="0.2">
      <c r="B23" s="151" t="s">
        <v>77</v>
      </c>
      <c r="C23" s="126" t="s">
        <v>10</v>
      </c>
      <c r="D23" s="127">
        <v>854</v>
      </c>
      <c r="E23" s="127">
        <v>696</v>
      </c>
      <c r="F23" s="127">
        <v>919</v>
      </c>
      <c r="G23" s="127">
        <v>1353</v>
      </c>
      <c r="H23" s="127">
        <v>1346</v>
      </c>
      <c r="I23" s="127">
        <v>1088</v>
      </c>
      <c r="J23" s="127">
        <v>709</v>
      </c>
      <c r="K23" s="59">
        <v>4403</v>
      </c>
      <c r="L23" s="58">
        <v>7247</v>
      </c>
    </row>
    <row r="24" spans="2:12" ht="16" customHeight="1" x14ac:dyDescent="0.15">
      <c r="B24" s="150"/>
      <c r="C24" s="66" t="s">
        <v>12</v>
      </c>
      <c r="D24" s="59">
        <v>6962</v>
      </c>
      <c r="E24" s="59">
        <v>9297</v>
      </c>
      <c r="F24" s="59">
        <v>8995</v>
      </c>
      <c r="G24" s="59">
        <v>8868</v>
      </c>
      <c r="H24" s="59">
        <v>8752</v>
      </c>
      <c r="I24" s="59">
        <v>8858</v>
      </c>
      <c r="J24" s="59">
        <v>9393</v>
      </c>
      <c r="K24" s="59">
        <v>6324</v>
      </c>
      <c r="L24" s="153">
        <v>3156</v>
      </c>
    </row>
    <row r="25" spans="2:12" ht="16" customHeight="1" x14ac:dyDescent="0.2">
      <c r="B25" s="150"/>
      <c r="C25" s="66" t="s">
        <v>70</v>
      </c>
      <c r="D25" s="59">
        <v>18248</v>
      </c>
      <c r="E25" s="59">
        <v>16726</v>
      </c>
      <c r="F25" s="59">
        <v>15885</v>
      </c>
      <c r="G25" s="59">
        <v>14969</v>
      </c>
      <c r="H25" s="59">
        <v>14396</v>
      </c>
      <c r="I25" s="59">
        <v>13987</v>
      </c>
      <c r="J25" s="59">
        <v>14208</v>
      </c>
      <c r="K25" s="59">
        <v>13943</v>
      </c>
      <c r="L25" s="58">
        <v>14647</v>
      </c>
    </row>
    <row r="26" spans="2:12" ht="16" customHeight="1" x14ac:dyDescent="0.15">
      <c r="B26" s="150"/>
      <c r="C26" s="66" t="s">
        <v>43</v>
      </c>
      <c r="D26" s="59"/>
      <c r="E26" s="59"/>
      <c r="F26" s="59"/>
      <c r="G26" s="59"/>
      <c r="H26" s="59"/>
      <c r="I26" s="59"/>
      <c r="J26" s="59">
        <v>0</v>
      </c>
      <c r="K26" s="59">
        <v>0</v>
      </c>
      <c r="L26" s="153">
        <v>188</v>
      </c>
    </row>
    <row r="27" spans="2:12" ht="16" customHeight="1" x14ac:dyDescent="0.15">
      <c r="B27" s="150"/>
      <c r="C27" s="66" t="s">
        <v>76</v>
      </c>
      <c r="D27" s="59">
        <v>113</v>
      </c>
      <c r="E27" s="59">
        <v>51</v>
      </c>
      <c r="F27" s="59">
        <v>57</v>
      </c>
      <c r="G27" s="59">
        <v>47</v>
      </c>
      <c r="H27" s="59">
        <v>43</v>
      </c>
      <c r="I27" s="59">
        <v>98</v>
      </c>
      <c r="J27" s="59">
        <v>51</v>
      </c>
      <c r="K27" s="59">
        <v>85</v>
      </c>
      <c r="L27" s="153">
        <v>119</v>
      </c>
    </row>
    <row r="28" spans="2:12" ht="16" customHeight="1" x14ac:dyDescent="0.15">
      <c r="B28" s="150"/>
      <c r="C28" s="66" t="s">
        <v>75</v>
      </c>
      <c r="D28" s="59">
        <v>154</v>
      </c>
      <c r="E28" s="59">
        <v>127</v>
      </c>
      <c r="F28" s="59">
        <v>133</v>
      </c>
      <c r="G28" s="59">
        <v>115</v>
      </c>
      <c r="H28" s="59">
        <v>95</v>
      </c>
      <c r="I28" s="59">
        <v>68</v>
      </c>
      <c r="J28" s="59">
        <v>57</v>
      </c>
      <c r="K28" s="59">
        <v>33</v>
      </c>
      <c r="L28" s="153">
        <v>13</v>
      </c>
    </row>
    <row r="29" spans="2:12" ht="16" customHeight="1" x14ac:dyDescent="0.15">
      <c r="B29" s="150"/>
      <c r="C29" s="66" t="s">
        <v>73</v>
      </c>
      <c r="D29" s="59">
        <v>35</v>
      </c>
      <c r="E29" s="59">
        <v>32</v>
      </c>
      <c r="F29" s="59">
        <v>39</v>
      </c>
      <c r="G29" s="59">
        <v>38</v>
      </c>
      <c r="H29" s="59">
        <v>57</v>
      </c>
      <c r="I29" s="59">
        <v>49</v>
      </c>
      <c r="J29" s="59">
        <v>50</v>
      </c>
      <c r="K29" s="59">
        <v>57</v>
      </c>
      <c r="L29" s="153">
        <v>51</v>
      </c>
    </row>
    <row r="30" spans="2:12" ht="16" customHeight="1" x14ac:dyDescent="0.2">
      <c r="B30" s="150"/>
      <c r="C30" s="99" t="s">
        <v>26</v>
      </c>
      <c r="D30" s="149">
        <f>SUM(D23:D29)</f>
        <v>26366</v>
      </c>
      <c r="E30" s="149">
        <f>SUM(E23:E29)</f>
        <v>26929</v>
      </c>
      <c r="F30" s="149">
        <f>SUM(F23:F29)</f>
        <v>26028</v>
      </c>
      <c r="G30" s="149">
        <f>SUM(G23:G29)</f>
        <v>25390</v>
      </c>
      <c r="H30" s="149">
        <f>SUM(H23:H29)</f>
        <v>24689</v>
      </c>
      <c r="I30" s="149">
        <f>SUM(I23:I29)</f>
        <v>24148</v>
      </c>
      <c r="J30" s="149">
        <f>SUM(J23:J29)</f>
        <v>24468</v>
      </c>
      <c r="K30" s="149">
        <f>SUM(K23:K29)</f>
        <v>24845</v>
      </c>
      <c r="L30" s="152">
        <f>SUM(L23:L29)</f>
        <v>25421</v>
      </c>
    </row>
    <row r="31" spans="2:12" ht="16" customHeight="1" x14ac:dyDescent="0.2">
      <c r="B31" s="63"/>
      <c r="C31" s="64"/>
      <c r="D31" s="64"/>
      <c r="E31" s="64"/>
      <c r="F31" s="64"/>
      <c r="G31" s="64"/>
      <c r="H31" s="64"/>
      <c r="I31" s="64"/>
      <c r="J31" s="64"/>
      <c r="K31" s="64"/>
      <c r="L31" s="65"/>
    </row>
    <row r="32" spans="2:12" ht="16" customHeight="1" x14ac:dyDescent="0.15">
      <c r="B32" s="151" t="s">
        <v>74</v>
      </c>
      <c r="C32" s="126" t="s">
        <v>10</v>
      </c>
      <c r="D32" s="127">
        <v>0</v>
      </c>
      <c r="E32" s="127">
        <v>0</v>
      </c>
      <c r="F32" s="127">
        <v>0</v>
      </c>
      <c r="G32" s="127">
        <v>8</v>
      </c>
      <c r="H32" s="127">
        <v>8</v>
      </c>
      <c r="I32" s="127">
        <v>0</v>
      </c>
      <c r="J32" s="127">
        <v>0</v>
      </c>
      <c r="K32" s="59">
        <v>19</v>
      </c>
      <c r="L32" s="153">
        <v>34</v>
      </c>
    </row>
    <row r="33" spans="2:12" ht="16" customHeight="1" x14ac:dyDescent="0.15">
      <c r="B33" s="150"/>
      <c r="C33" s="66" t="s">
        <v>12</v>
      </c>
      <c r="D33" s="59">
        <v>167</v>
      </c>
      <c r="E33" s="59">
        <v>243</v>
      </c>
      <c r="F33" s="59">
        <v>227</v>
      </c>
      <c r="G33" s="59">
        <v>243</v>
      </c>
      <c r="H33" s="59">
        <v>179</v>
      </c>
      <c r="I33" s="59">
        <v>145</v>
      </c>
      <c r="J33" s="59">
        <v>102</v>
      </c>
      <c r="K33" s="59">
        <v>62</v>
      </c>
      <c r="L33" s="153">
        <v>39</v>
      </c>
    </row>
    <row r="34" spans="2:12" ht="16" customHeight="1" x14ac:dyDescent="0.15">
      <c r="B34" s="150"/>
      <c r="C34" s="66" t="s">
        <v>70</v>
      </c>
      <c r="D34" s="59">
        <v>925</v>
      </c>
      <c r="E34" s="59">
        <v>874</v>
      </c>
      <c r="F34" s="59">
        <v>954</v>
      </c>
      <c r="G34" s="59">
        <v>1008</v>
      </c>
      <c r="H34" s="59">
        <v>1037</v>
      </c>
      <c r="I34" s="59">
        <v>991</v>
      </c>
      <c r="J34" s="59">
        <v>892</v>
      </c>
      <c r="K34" s="59">
        <v>939</v>
      </c>
      <c r="L34" s="153">
        <v>1046</v>
      </c>
    </row>
    <row r="35" spans="2:12" ht="16" customHeight="1" x14ac:dyDescent="0.15">
      <c r="B35" s="150"/>
      <c r="C35" s="66" t="s">
        <v>73</v>
      </c>
      <c r="D35" s="59">
        <v>56</v>
      </c>
      <c r="E35" s="59">
        <v>46</v>
      </c>
      <c r="F35" s="59">
        <v>40</v>
      </c>
      <c r="G35" s="59">
        <v>41</v>
      </c>
      <c r="H35" s="59">
        <v>45</v>
      </c>
      <c r="I35" s="59">
        <v>44</v>
      </c>
      <c r="J35" s="59">
        <v>42</v>
      </c>
      <c r="K35" s="59">
        <v>33</v>
      </c>
      <c r="L35" s="153">
        <v>31</v>
      </c>
    </row>
    <row r="36" spans="2:12" ht="16" customHeight="1" x14ac:dyDescent="0.2">
      <c r="B36" s="150"/>
      <c r="C36" s="99" t="s">
        <v>26</v>
      </c>
      <c r="D36" s="149">
        <f>SUM(D32:D35)</f>
        <v>1148</v>
      </c>
      <c r="E36" s="149">
        <f>SUM(E32:E35)</f>
        <v>1163</v>
      </c>
      <c r="F36" s="149">
        <f>SUM(F32:F35)</f>
        <v>1221</v>
      </c>
      <c r="G36" s="149">
        <f>SUM(G32:G35)</f>
        <v>1300</v>
      </c>
      <c r="H36" s="149">
        <f>SUM(H32:H35)</f>
        <v>1269</v>
      </c>
      <c r="I36" s="149">
        <f>SUM(I32:I35)</f>
        <v>1180</v>
      </c>
      <c r="J36" s="149">
        <f>SUM(J32:J35)</f>
        <v>1036</v>
      </c>
      <c r="K36" s="149">
        <f>SUM(K32:K35)</f>
        <v>1053</v>
      </c>
      <c r="L36" s="152">
        <f>SUM(L32:L35)</f>
        <v>1150</v>
      </c>
    </row>
    <row r="37" spans="2:12" ht="16" customHeight="1" x14ac:dyDescent="0.2">
      <c r="B37" s="63"/>
      <c r="C37" s="64"/>
      <c r="D37" s="64"/>
      <c r="E37" s="64"/>
      <c r="F37" s="64"/>
      <c r="G37" s="64"/>
      <c r="H37" s="64"/>
      <c r="I37" s="64"/>
      <c r="J37" s="64"/>
      <c r="K37" s="64"/>
      <c r="L37" s="65"/>
    </row>
    <row r="38" spans="2:12" ht="16" customHeight="1" x14ac:dyDescent="0.15">
      <c r="B38" s="151" t="s">
        <v>72</v>
      </c>
      <c r="C38" s="126" t="s">
        <v>10</v>
      </c>
      <c r="D38" s="127">
        <v>0</v>
      </c>
      <c r="E38" s="127">
        <v>0</v>
      </c>
      <c r="F38" s="127">
        <v>0</v>
      </c>
      <c r="G38" s="127">
        <v>0</v>
      </c>
      <c r="H38" s="127">
        <v>0</v>
      </c>
      <c r="I38" s="127">
        <v>0</v>
      </c>
      <c r="J38" s="127">
        <v>0</v>
      </c>
      <c r="K38" s="59">
        <v>24</v>
      </c>
      <c r="L38" s="101">
        <v>64</v>
      </c>
    </row>
    <row r="39" spans="2:12" ht="16" customHeight="1" x14ac:dyDescent="0.15">
      <c r="B39" s="150"/>
      <c r="C39" s="66" t="s">
        <v>12</v>
      </c>
      <c r="D39" s="59">
        <v>40</v>
      </c>
      <c r="E39" s="59">
        <v>54</v>
      </c>
      <c r="F39" s="59">
        <v>47</v>
      </c>
      <c r="G39" s="59">
        <v>27</v>
      </c>
      <c r="H39" s="59">
        <v>49</v>
      </c>
      <c r="I39" s="59">
        <v>46</v>
      </c>
      <c r="J39" s="59">
        <v>65</v>
      </c>
      <c r="K39" s="59">
        <v>41</v>
      </c>
      <c r="L39" s="101">
        <v>34</v>
      </c>
    </row>
    <row r="40" spans="2:12" ht="16" customHeight="1" x14ac:dyDescent="0.15">
      <c r="B40" s="150"/>
      <c r="C40" s="66" t="s">
        <v>70</v>
      </c>
      <c r="D40" s="59">
        <v>128</v>
      </c>
      <c r="E40" s="59">
        <v>120</v>
      </c>
      <c r="F40" s="59">
        <v>117</v>
      </c>
      <c r="G40" s="59">
        <v>142</v>
      </c>
      <c r="H40" s="59">
        <v>141</v>
      </c>
      <c r="I40" s="59">
        <v>165</v>
      </c>
      <c r="J40" s="59">
        <v>168</v>
      </c>
      <c r="K40" s="59">
        <v>176</v>
      </c>
      <c r="L40" s="101">
        <v>172</v>
      </c>
    </row>
    <row r="41" spans="2:12" ht="16" customHeight="1" x14ac:dyDescent="0.2">
      <c r="B41" s="150"/>
      <c r="C41" s="66" t="s">
        <v>43</v>
      </c>
      <c r="D41" s="59">
        <v>4</v>
      </c>
      <c r="E41" s="59">
        <v>4</v>
      </c>
      <c r="F41" s="59">
        <v>7</v>
      </c>
      <c r="G41" s="59">
        <v>5</v>
      </c>
      <c r="H41" s="59">
        <v>5</v>
      </c>
      <c r="I41" s="59">
        <v>2</v>
      </c>
      <c r="J41" s="59">
        <v>6</v>
      </c>
      <c r="K41" s="59">
        <v>0</v>
      </c>
      <c r="L41" s="70">
        <v>2</v>
      </c>
    </row>
    <row r="42" spans="2:12" ht="16" customHeight="1" x14ac:dyDescent="0.2">
      <c r="B42" s="150"/>
      <c r="C42" s="99" t="s">
        <v>26</v>
      </c>
      <c r="D42" s="149">
        <f>SUM(D38:D41)</f>
        <v>172</v>
      </c>
      <c r="E42" s="149">
        <f>SUM(E38:E41)</f>
        <v>178</v>
      </c>
      <c r="F42" s="149">
        <f>SUM(F38:F41)</f>
        <v>171</v>
      </c>
      <c r="G42" s="149">
        <f>SUM(G38:G41)</f>
        <v>174</v>
      </c>
      <c r="H42" s="149">
        <f>SUM(H38:H41)</f>
        <v>195</v>
      </c>
      <c r="I42" s="149">
        <f>SUM(I38:I41)</f>
        <v>213</v>
      </c>
      <c r="J42" s="149">
        <f>SUM(J38:J41)</f>
        <v>239</v>
      </c>
      <c r="K42" s="149">
        <f>SUM(K38:K41)</f>
        <v>241</v>
      </c>
      <c r="L42" s="148">
        <f>SUM(L38:L41)</f>
        <v>272</v>
      </c>
    </row>
    <row r="43" spans="2:12" ht="16" customHeight="1" x14ac:dyDescent="0.2">
      <c r="B43" s="63"/>
      <c r="C43" s="64"/>
      <c r="D43" s="64"/>
      <c r="E43" s="64"/>
      <c r="F43" s="64"/>
      <c r="G43" s="64"/>
      <c r="H43" s="64"/>
      <c r="I43" s="64"/>
      <c r="J43" s="64"/>
      <c r="K43" s="64"/>
      <c r="L43" s="65"/>
    </row>
    <row r="44" spans="2:12" ht="16" customHeight="1" x14ac:dyDescent="0.2">
      <c r="B44" s="150" t="s">
        <v>71</v>
      </c>
      <c r="C44" s="66" t="s">
        <v>12</v>
      </c>
      <c r="D44" s="59">
        <v>0</v>
      </c>
      <c r="E44" s="59">
        <v>18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70">
        <v>0</v>
      </c>
    </row>
    <row r="45" spans="2:12" ht="16" customHeight="1" x14ac:dyDescent="0.15">
      <c r="B45" s="150"/>
      <c r="C45" s="66" t="s">
        <v>70</v>
      </c>
      <c r="D45" s="59">
        <v>462</v>
      </c>
      <c r="E45" s="59">
        <v>343</v>
      </c>
      <c r="F45" s="59">
        <v>617</v>
      </c>
      <c r="G45" s="59">
        <v>634</v>
      </c>
      <c r="H45" s="59">
        <v>1160</v>
      </c>
      <c r="I45" s="59">
        <v>63</v>
      </c>
      <c r="J45" s="59">
        <v>46</v>
      </c>
      <c r="K45" s="59">
        <v>58</v>
      </c>
      <c r="L45" s="101">
        <v>50</v>
      </c>
    </row>
    <row r="46" spans="2:12" ht="16" customHeight="1" x14ac:dyDescent="0.2">
      <c r="B46" s="150"/>
      <c r="C46" s="66" t="s">
        <v>43</v>
      </c>
      <c r="D46" s="59">
        <v>18</v>
      </c>
      <c r="E46" s="59">
        <v>0</v>
      </c>
      <c r="F46" s="59">
        <v>0</v>
      </c>
      <c r="G46" s="59">
        <v>0</v>
      </c>
      <c r="H46" s="59">
        <v>0</v>
      </c>
      <c r="I46" s="59">
        <v>86</v>
      </c>
      <c r="J46" s="59">
        <v>0</v>
      </c>
      <c r="K46" s="59">
        <v>0</v>
      </c>
      <c r="L46" s="70">
        <v>0</v>
      </c>
    </row>
    <row r="47" spans="2:12" ht="16" customHeight="1" x14ac:dyDescent="0.2">
      <c r="B47" s="150"/>
      <c r="C47" s="99" t="s">
        <v>26</v>
      </c>
      <c r="D47" s="149">
        <f>SUM(D44:D46)</f>
        <v>480</v>
      </c>
      <c r="E47" s="149">
        <f>SUM(E44:E46)</f>
        <v>361</v>
      </c>
      <c r="F47" s="149">
        <f>SUM(F44:F46)</f>
        <v>617</v>
      </c>
      <c r="G47" s="149">
        <f>SUM(G44:G46)</f>
        <v>634</v>
      </c>
      <c r="H47" s="149">
        <f>SUM(H44:H46)</f>
        <v>1160</v>
      </c>
      <c r="I47" s="149">
        <f>SUM(I44:I46)</f>
        <v>149</v>
      </c>
      <c r="J47" s="149">
        <f>SUM(J44:J46)</f>
        <v>46</v>
      </c>
      <c r="K47" s="149">
        <f>SUM(K44:K46)</f>
        <v>58</v>
      </c>
      <c r="L47" s="148">
        <f>SUM(L44:L46)</f>
        <v>50</v>
      </c>
    </row>
    <row r="48" spans="2:12" x14ac:dyDescent="0.15">
      <c r="B48" s="94" t="s">
        <v>17</v>
      </c>
    </row>
    <row r="49" spans="2:12" ht="6" customHeight="1" x14ac:dyDescent="0.2">
      <c r="B49" s="136"/>
      <c r="C49" s="136"/>
      <c r="D49" s="135"/>
      <c r="E49" s="135"/>
      <c r="F49" s="135"/>
      <c r="G49" s="135"/>
      <c r="H49" s="135"/>
      <c r="I49" s="135"/>
      <c r="J49" s="135"/>
      <c r="K49" s="147"/>
      <c r="L49" s="146"/>
    </row>
  </sheetData>
  <mergeCells count="14">
    <mergeCell ref="B38:B42"/>
    <mergeCell ref="B43:L43"/>
    <mergeCell ref="B22:L22"/>
    <mergeCell ref="B44:B47"/>
    <mergeCell ref="B13:B16"/>
    <mergeCell ref="B18:B21"/>
    <mergeCell ref="K49:L49"/>
    <mergeCell ref="B3:B11"/>
    <mergeCell ref="B17:L17"/>
    <mergeCell ref="B31:L31"/>
    <mergeCell ref="B37:L37"/>
    <mergeCell ref="B12:L12"/>
    <mergeCell ref="B23:B30"/>
    <mergeCell ref="B32:B36"/>
  </mergeCells>
  <pageMargins left="0.7" right="0.7" top="0.75" bottom="0.75" header="0.3" footer="0.3"/>
  <pageSetup paperSize="9" orientation="portrait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927DBE-F7A9-EF4A-B204-ABFDBA79A328}">
  <dimension ref="B1:L23"/>
  <sheetViews>
    <sheetView tabSelected="1" workbookViewId="0">
      <selection activeCell="O25" sqref="O25"/>
    </sheetView>
  </sheetViews>
  <sheetFormatPr baseColWidth="10" defaultRowHeight="13" x14ac:dyDescent="0.2"/>
  <cols>
    <col min="1" max="1" width="20.83203125" style="52" customWidth="1"/>
    <col min="2" max="2" width="39" style="51" customWidth="1"/>
    <col min="3" max="3" width="26.83203125" style="51" customWidth="1"/>
    <col min="4" max="11" width="15.83203125" style="52" customWidth="1"/>
    <col min="12" max="256" width="8.83203125" style="52" customWidth="1"/>
    <col min="257" max="16384" width="10.83203125" style="52"/>
  </cols>
  <sheetData>
    <row r="1" spans="2:12" ht="40" customHeight="1" x14ac:dyDescent="0.2">
      <c r="B1" s="50" t="s">
        <v>88</v>
      </c>
    </row>
    <row r="2" spans="2:12" s="55" customFormat="1" ht="30" customHeight="1" x14ac:dyDescent="0.2">
      <c r="B2" s="155"/>
      <c r="C2" s="53" t="s">
        <v>82</v>
      </c>
      <c r="D2" s="54" t="s">
        <v>2</v>
      </c>
      <c r="E2" s="54" t="s">
        <v>3</v>
      </c>
      <c r="F2" s="54" t="s">
        <v>4</v>
      </c>
      <c r="G2" s="54" t="s">
        <v>5</v>
      </c>
      <c r="H2" s="54" t="s">
        <v>6</v>
      </c>
      <c r="I2" s="54" t="s">
        <v>7</v>
      </c>
      <c r="J2" s="54" t="s">
        <v>8</v>
      </c>
      <c r="K2" s="54" t="s">
        <v>9</v>
      </c>
      <c r="L2" s="54" t="s">
        <v>24</v>
      </c>
    </row>
    <row r="3" spans="2:12" s="55" customFormat="1" ht="16" customHeight="1" x14ac:dyDescent="0.15">
      <c r="B3" s="89" t="s">
        <v>86</v>
      </c>
      <c r="C3" s="158" t="s">
        <v>68</v>
      </c>
      <c r="D3" s="161">
        <v>113.55</v>
      </c>
      <c r="E3" s="161">
        <v>118.45</v>
      </c>
      <c r="F3" s="161">
        <v>116.22</v>
      </c>
      <c r="G3" s="161">
        <v>116.03</v>
      </c>
      <c r="H3" s="161">
        <v>110.4</v>
      </c>
      <c r="I3" s="161">
        <v>105.01</v>
      </c>
      <c r="J3" s="161">
        <v>112.55</v>
      </c>
      <c r="K3" s="161">
        <v>109.5</v>
      </c>
      <c r="L3" s="101">
        <v>108.74</v>
      </c>
    </row>
    <row r="4" spans="2:12" s="55" customFormat="1" ht="16" customHeight="1" x14ac:dyDescent="0.15">
      <c r="B4" s="89"/>
      <c r="C4" s="158" t="s">
        <v>84</v>
      </c>
      <c r="D4" s="160">
        <v>92.39</v>
      </c>
      <c r="E4" s="160">
        <v>93.49</v>
      </c>
      <c r="F4" s="160">
        <v>92.29</v>
      </c>
      <c r="G4" s="160">
        <v>91.18</v>
      </c>
      <c r="H4" s="160">
        <v>88.29</v>
      </c>
      <c r="I4" s="160">
        <v>86.36</v>
      </c>
      <c r="J4" s="160">
        <v>92.54</v>
      </c>
      <c r="K4" s="160">
        <v>89.9</v>
      </c>
      <c r="L4" s="101">
        <v>91.01</v>
      </c>
    </row>
    <row r="5" spans="2:12" s="55" customFormat="1" ht="16" customHeight="1" x14ac:dyDescent="0.15">
      <c r="B5" s="89" t="s">
        <v>85</v>
      </c>
      <c r="C5" s="158" t="s">
        <v>68</v>
      </c>
      <c r="D5" s="159">
        <v>105.76</v>
      </c>
      <c r="E5" s="159">
        <v>107.42</v>
      </c>
      <c r="F5" s="159">
        <v>107.6</v>
      </c>
      <c r="G5" s="159">
        <v>108.12</v>
      </c>
      <c r="H5" s="159">
        <v>108.86</v>
      </c>
      <c r="I5" s="159">
        <v>103.87</v>
      </c>
      <c r="J5" s="159">
        <v>104.19</v>
      </c>
      <c r="K5" s="159">
        <v>105.62</v>
      </c>
      <c r="L5" s="156">
        <v>105.69</v>
      </c>
    </row>
    <row r="6" spans="2:12" s="55" customFormat="1" ht="16" customHeight="1" x14ac:dyDescent="0.15">
      <c r="B6" s="89"/>
      <c r="C6" s="158" t="s">
        <v>84</v>
      </c>
      <c r="D6" s="157">
        <v>89.66</v>
      </c>
      <c r="E6" s="157">
        <v>88.25</v>
      </c>
      <c r="F6" s="157">
        <v>87.61</v>
      </c>
      <c r="G6" s="157">
        <v>87.11</v>
      </c>
      <c r="H6" s="157">
        <v>87.68</v>
      </c>
      <c r="I6" s="157">
        <v>85.88</v>
      </c>
      <c r="J6" s="157">
        <v>87.18</v>
      </c>
      <c r="K6" s="157">
        <v>88.2</v>
      </c>
      <c r="L6" s="156">
        <v>89.76</v>
      </c>
    </row>
    <row r="7" spans="2:12" ht="16" customHeight="1" x14ac:dyDescent="0.25">
      <c r="B7" s="94" t="s">
        <v>17</v>
      </c>
      <c r="C7" s="95"/>
      <c r="D7" s="95"/>
    </row>
    <row r="8" spans="2:12" ht="6" customHeight="1" x14ac:dyDescent="0.25">
      <c r="B8" s="96"/>
      <c r="C8" s="96"/>
      <c r="D8" s="96"/>
      <c r="E8" s="96"/>
      <c r="F8" s="96"/>
      <c r="G8" s="96"/>
      <c r="H8" s="96"/>
      <c r="I8" s="96"/>
      <c r="J8" s="96"/>
      <c r="K8" s="97"/>
      <c r="L8" s="98"/>
    </row>
    <row r="9" spans="2:12" ht="16" customHeight="1" x14ac:dyDescent="0.25">
      <c r="B9" s="95"/>
      <c r="C9" s="95"/>
      <c r="D9" s="95"/>
    </row>
    <row r="10" spans="2:12" ht="16" customHeight="1" x14ac:dyDescent="0.2">
      <c r="B10" s="52"/>
      <c r="C10" s="52"/>
    </row>
    <row r="11" spans="2:12" x14ac:dyDescent="0.2">
      <c r="B11" s="52"/>
      <c r="C11" s="52"/>
    </row>
    <row r="12" spans="2:12" x14ac:dyDescent="0.2">
      <c r="B12" s="52"/>
      <c r="C12" s="52"/>
    </row>
    <row r="13" spans="2:12" x14ac:dyDescent="0.2">
      <c r="B13" s="52"/>
      <c r="C13" s="52"/>
    </row>
    <row r="14" spans="2:12" ht="40" customHeight="1" x14ac:dyDescent="0.2">
      <c r="B14" s="50" t="s">
        <v>87</v>
      </c>
      <c r="C14" s="52"/>
    </row>
    <row r="15" spans="2:12" ht="30" customHeight="1" x14ac:dyDescent="0.2">
      <c r="B15" s="162"/>
      <c r="C15" s="53" t="s">
        <v>82</v>
      </c>
      <c r="D15" s="54" t="s">
        <v>2</v>
      </c>
      <c r="E15" s="54" t="s">
        <v>3</v>
      </c>
      <c r="F15" s="54" t="s">
        <v>4</v>
      </c>
      <c r="G15" s="54" t="s">
        <v>5</v>
      </c>
      <c r="H15" s="54" t="s">
        <v>6</v>
      </c>
      <c r="I15" s="54" t="s">
        <v>7</v>
      </c>
      <c r="J15" s="54" t="s">
        <v>8</v>
      </c>
      <c r="K15" s="54" t="s">
        <v>9</v>
      </c>
      <c r="L15" s="54" t="s">
        <v>24</v>
      </c>
    </row>
    <row r="16" spans="2:12" ht="16" customHeight="1" x14ac:dyDescent="0.15">
      <c r="B16" s="89" t="s">
        <v>86</v>
      </c>
      <c r="C16" s="158" t="s">
        <v>68</v>
      </c>
      <c r="D16" s="161">
        <v>115.35</v>
      </c>
      <c r="E16" s="161">
        <v>115.24</v>
      </c>
      <c r="F16" s="161">
        <v>115.7</v>
      </c>
      <c r="G16" s="161">
        <v>117.67</v>
      </c>
      <c r="H16" s="161">
        <v>118.47</v>
      </c>
      <c r="I16" s="161">
        <v>119.82</v>
      </c>
      <c r="J16" s="161">
        <v>126.96</v>
      </c>
      <c r="K16" s="161">
        <v>130.38</v>
      </c>
      <c r="L16" s="101">
        <v>138.41</v>
      </c>
    </row>
    <row r="17" spans="2:12" ht="16" customHeight="1" x14ac:dyDescent="0.15">
      <c r="B17" s="89"/>
      <c r="C17" s="158" t="s">
        <v>84</v>
      </c>
      <c r="D17" s="160">
        <v>91.52</v>
      </c>
      <c r="E17" s="160">
        <v>90.83</v>
      </c>
      <c r="F17" s="160">
        <v>89.98</v>
      </c>
      <c r="G17" s="160">
        <v>88.09</v>
      </c>
      <c r="H17" s="160">
        <v>87.44</v>
      </c>
      <c r="I17" s="160">
        <v>89.19</v>
      </c>
      <c r="J17" s="160">
        <v>90.56</v>
      </c>
      <c r="K17" s="160">
        <v>91.17</v>
      </c>
      <c r="L17" s="101">
        <v>90.05</v>
      </c>
    </row>
    <row r="18" spans="2:12" ht="16" customHeight="1" x14ac:dyDescent="0.15">
      <c r="B18" s="89" t="s">
        <v>85</v>
      </c>
      <c r="C18" s="158" t="s">
        <v>68</v>
      </c>
      <c r="D18" s="159">
        <v>102.47</v>
      </c>
      <c r="E18" s="159">
        <v>102.14</v>
      </c>
      <c r="F18" s="159">
        <v>102.9</v>
      </c>
      <c r="G18" s="159">
        <v>103.74</v>
      </c>
      <c r="H18" s="159">
        <v>104.64</v>
      </c>
      <c r="I18" s="159">
        <v>104.95</v>
      </c>
      <c r="J18" s="159">
        <v>105.78</v>
      </c>
      <c r="K18" s="159">
        <v>102.47</v>
      </c>
      <c r="L18" s="156">
        <v>91.35</v>
      </c>
    </row>
    <row r="19" spans="2:12" ht="16" customHeight="1" x14ac:dyDescent="0.15">
      <c r="B19" s="89"/>
      <c r="C19" s="158" t="s">
        <v>84</v>
      </c>
      <c r="D19" s="157">
        <v>87.74</v>
      </c>
      <c r="E19" s="157">
        <v>87.33</v>
      </c>
      <c r="F19" s="157">
        <v>86.66</v>
      </c>
      <c r="G19" s="157">
        <v>85.31</v>
      </c>
      <c r="H19" s="157">
        <v>84.78</v>
      </c>
      <c r="I19" s="157">
        <v>85</v>
      </c>
      <c r="J19" s="157">
        <v>83.87</v>
      </c>
      <c r="K19" s="157">
        <v>81.459999999999994</v>
      </c>
      <c r="L19" s="156">
        <v>73.989999999999995</v>
      </c>
    </row>
    <row r="20" spans="2:12" ht="16" customHeight="1" x14ac:dyDescent="0.25">
      <c r="B20" s="94" t="s">
        <v>17</v>
      </c>
      <c r="C20" s="95"/>
      <c r="D20" s="95"/>
    </row>
    <row r="21" spans="2:12" ht="6" customHeight="1" x14ac:dyDescent="0.25">
      <c r="B21" s="96"/>
      <c r="C21" s="96"/>
      <c r="D21" s="96"/>
      <c r="E21" s="96"/>
      <c r="F21" s="96"/>
      <c r="G21" s="96"/>
      <c r="H21" s="96"/>
      <c r="I21" s="96"/>
      <c r="J21" s="96"/>
      <c r="K21" s="97"/>
      <c r="L21" s="98"/>
    </row>
    <row r="22" spans="2:12" ht="16" x14ac:dyDescent="0.25">
      <c r="B22" s="95"/>
      <c r="C22" s="95"/>
      <c r="D22" s="95"/>
    </row>
    <row r="23" spans="2:12" x14ac:dyDescent="0.2">
      <c r="B23" s="52"/>
      <c r="C23" s="52"/>
    </row>
  </sheetData>
  <mergeCells count="6">
    <mergeCell ref="B3:B4"/>
    <mergeCell ref="B5:B6"/>
    <mergeCell ref="K8:L8"/>
    <mergeCell ref="K21:L21"/>
    <mergeCell ref="B16:B17"/>
    <mergeCell ref="B18:B19"/>
  </mergeCells>
  <pageMargins left="0.7" right="0.7" top="0.75" bottom="0.75" header="0.3" footer="0.3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Poznań</vt:lpstr>
      <vt:lpstr>powiat poznański</vt:lpstr>
      <vt:lpstr>Poznań i powiat poznański</vt:lpstr>
      <vt:lpstr>Matura</vt:lpstr>
      <vt:lpstr>Języki</vt:lpstr>
      <vt:lpstr>Współczynnik skolaryzacji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Artur Brzyski</dc:creator>
  <cp:lastModifiedBy>Użytkownik pakietu Microsoft Office</cp:lastModifiedBy>
  <dcterms:created xsi:type="dcterms:W3CDTF">2019-01-09T06:47:14Z</dcterms:created>
  <dcterms:modified xsi:type="dcterms:W3CDTF">2019-11-23T12:41:43Z</dcterms:modified>
</cp:coreProperties>
</file>